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4000" windowHeight="18000" firstSheet="0" activeTab="0"/>
  </bookViews>
  <sheets>
    <sheet sheetId="1" name="Start Here" state="visible" r:id="rId4"/>
    <sheet sheetId="2" name="Application Log" state="visible" r:id="rId5"/>
    <sheet sheetId="3" name="Harvest Clearance" state="visible" r:id="rId6"/>
    <sheet sheetId="4" name="Products" state="visible" r:id="rId7"/>
    <sheet sheetId="5" name="Blocks" state="visible" r:id="rId8"/>
    <sheet sheetId="6" name="Operators" state="visible" r:id="rId9"/>
  </sheets>
  <definedNames>
    <definedName name="_xlnm.Print_Titles" localSheetId="0">'Start Here'!$1:$1</definedName>
    <definedName name="_xlnm.Print_Titles" localSheetId="1">'Application Log'!$1:$1</definedName>
    <definedName name="_xlnm.Print_Titles" localSheetId="2">'Harvest Clearance'!$1:$1</definedName>
    <definedName name="_xlnm.Print_Titles" localSheetId="3">'Products'!$1:$1</definedName>
    <definedName name="_xlnm.Print_Titles" localSheetId="4">'Blocks'!$1:$1</definedName>
    <definedName name="_xlnm.Print_Titles" localSheetId="5">'Operators'!$1:$1</definedName>
  </definedNames>
  <calcPr calcId="171027"/>
</workbook>
</file>

<file path=xl/sharedStrings.xml><?xml version="1.0" encoding="utf-8"?>
<sst xmlns="http://schemas.openxmlformats.org/spreadsheetml/2006/main" count="93" uniqueCount="78">
  <si>
    <t>Orchard Spray Diary</t>
  </si>
  <si>
    <t>A free spray application record for commercial fruit growers — by Kropigo</t>
  </si>
  <si>
    <t>This workbook records crop protection applications and works out the two dates you actually need each morning: when a crew may re-enter a block, and when that block may be picked.</t>
  </si>
  <si>
    <t>Set up once (10 minutes)</t>
  </si>
  <si>
    <t>1.  Blocks — list your blocks or spray units, with the area in hectares. The area drives the total-product calculation.</t>
  </si>
  <si>
    <t>2.  Products — list each product you use: registration number, active ingredient, REI (hours) and PHI (days). Take these from the product label, not from memory.</t>
  </si>
  <si>
    <t>3.  Operators — list who sprays, their certification number and expiry, and when each sprayer was last calibrated.</t>
  </si>
  <si>
    <t>Then, after every application</t>
  </si>
  <si>
    <t>Add one row to Application Log per product, per block. Pick the block and product from the dropdowns.</t>
  </si>
  <si>
    <t>The registration number, active ingredient, REI and PHI fill in automatically from Products — you never retype them, and they cannot drift between rows.</t>
  </si>
  <si>
    <t>Total product used, total spray volume, the re-entry time and the earliest harvest date are all calculated for you.</t>
  </si>
  <si>
    <t>The sheet to actually look at</t>
  </si>
  <si>
    <t>Harvest Clearance shows one row per block with the earliest date it can be picked, based on the longest PHI still running on it. A block reading DO NOT HARVEST in red has a product on it that has not cleared. Nothing on that sheet is typed — it reads the Application Log.</t>
  </si>
  <si>
    <t>Please read this before you rely on it</t>
  </si>
  <si>
    <t>This is a record-keeping aid. It is not legal advice, it does not make you compliant with any standard, and it is not a substitute for your product labels or your local regulations.</t>
  </si>
  <si>
    <t>Registration numbers, permitted rates, REI and PHI vary by country, by crop and by product. The label on the container is always the authority — this file only repeats what you type into Products.</t>
  </si>
  <si>
    <t>Check the dates it calculates before you act on them, especially the first few times. If a PHI in Products is wrong, every harvest date derived from it is wrong too.</t>
  </si>
  <si>
    <t>Keep your own backups. A spreadsheet has no audit trail: anyone with the file can change a past row and nothing records that it happened.</t>
  </si>
  <si>
    <t>Where this stops, and what comes next</t>
  </si>
  <si>
    <t>Every spreadsheet has the same three ceilings: only one person can safely have it open, it lives on one laptop, and nothing stops a mistyped row.</t>
  </si>
  <si>
    <t>Kropigo is orchard management software for commercial fruit growers — blocks and tree records, tasks, harvests and costs, captured from a phone in the rows and kept in one place for the whole team.</t>
  </si>
  <si>
    <t>kropigo.com</t>
  </si>
  <si>
    <t>Date</t>
  </si>
  <si>
    <t>Start time</t>
  </si>
  <si>
    <t>Block</t>
  </si>
  <si>
    <t>Area treated (ha)</t>
  </si>
  <si>
    <t>Crop</t>
  </si>
  <si>
    <t>Target pest / disease</t>
  </si>
  <si>
    <t>Product</t>
  </si>
  <si>
    <t>Registration no.</t>
  </si>
  <si>
    <t>Active ingredient</t>
  </si>
  <si>
    <t>Rate per ha</t>
  </si>
  <si>
    <t>Rate unit</t>
  </si>
  <si>
    <t>Total product used</t>
  </si>
  <si>
    <t>Water rate (L/ha)</t>
  </si>
  <si>
    <t>Total spray volume (L)</t>
  </si>
  <si>
    <t>Wind speed (km/h)</t>
  </si>
  <si>
    <t>Wind direction</t>
  </si>
  <si>
    <t>Air temp (°C)</t>
  </si>
  <si>
    <t>Humidity (%)</t>
  </si>
  <si>
    <t>Operator</t>
  </si>
  <si>
    <t>Equipment</t>
  </si>
  <si>
    <t>REI (hours)</t>
  </si>
  <si>
    <t>Re-entry allowed from</t>
  </si>
  <si>
    <t>PHI (days)</t>
  </si>
  <si>
    <t>Earliest harvest date</t>
  </si>
  <si>
    <t>Notes</t>
  </si>
  <si>
    <t>Harvest Clearance</t>
  </si>
  <si>
    <t>Calculated from the Application Log — nothing on this sheet is typed</t>
  </si>
  <si>
    <t>Applications logged</t>
  </si>
  <si>
    <t>Last application</t>
  </si>
  <si>
    <t>Days until clear</t>
  </si>
  <si>
    <t>Status</t>
  </si>
  <si>
    <t>Dates recalculate when the file is opened. Re-entry times are on the Application Log (column V) — they are measured in hours from the start of spraying, so they clear the same day or the next morning rather than on a date.</t>
  </si>
  <si>
    <t>Label rate per ha</t>
  </si>
  <si>
    <t>Supplier</t>
  </si>
  <si>
    <t>Pack size</t>
  </si>
  <si>
    <t>— example — replace me</t>
  </si>
  <si>
    <t>MAPP 12345</t>
  </si>
  <si>
    <t>Captan 80% w/w</t>
  </si>
  <si>
    <t>1.9 kg/ha</t>
  </si>
  <si>
    <t>Local supplier</t>
  </si>
  <si>
    <t>10 kg</t>
  </si>
  <si>
    <t>Read from the product label. REI is in HOURS, PHI is in DAYS.</t>
  </si>
  <si>
    <t>Area (ha)</t>
  </si>
  <si>
    <t>Rootstock</t>
  </si>
  <si>
    <t>Year planted</t>
  </si>
  <si>
    <t>— example —</t>
  </si>
  <si>
    <t>Apple</t>
  </si>
  <si>
    <t>M9</t>
  </si>
  <si>
    <t>Replace with your own blocks</t>
  </si>
  <si>
    <t>Harvest Clearance shows one row per block in this list, in this order. Add blocks from the top down and avoid leaving gaps.</t>
  </si>
  <si>
    <t>Certification no.</t>
  </si>
  <si>
    <t>Certification expires</t>
  </si>
  <si>
    <t>Last calibrated</t>
  </si>
  <si>
    <t>PA1/PA2 00000</t>
  </si>
  <si>
    <t>Hardi 1000L axial</t>
  </si>
  <si>
    <t>Replace with your own operators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</si>
</sst>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yyyy-mm-dd"/>
    <numFmt numFmtId="165" formatCode="hh:mm"/>
    <numFmt numFmtId="166" formatCode="0.###"/>
    <numFmt numFmtId="167" formatCode="0.##"/>
    <numFmt numFmtId="168" formatCode="0.#"/>
    <numFmt numFmtId="169" formatCode="yyyy-mm-dd hh:mm"/>
  </numFmts>
  <fonts count="10" x14ac:knownFonts="1">
    <font>
      <color theme="1"/>
      <family val="2"/>
      <scheme val="minor"/>
      <sz val="11"/>
      <name val="Calibri"/>
    </font>
    <font>
      <b/>
      <color rgb="FF3F704D"/>
      <sz val="16"/>
    </font>
    <font>
      <i/>
      <color rgb="FF5A6B5C"/>
      <sz val="10"/>
    </font>
    <font>
      <color rgb="FF1F2A22"/>
      <sz val="11"/>
    </font>
    <font>
      <b/>
      <color rgb="FFFFFFFF"/>
      <sz val="10"/>
    </font>
    <font>
      <b/>
      <color rgb="FF1F2A22"/>
      <sz val="11"/>
    </font>
    <font>
      <color rgb="FF5A6B5C"/>
      <sz val="11"/>
    </font>
    <font>
      <b/>
      <color rgb="FFFFFFFF"/>
      <sz val="11"/>
      <name val="Calibri"/>
    </font>
    <font>
      <b/>
      <color rgb="FFFFFFFF"/>
      <sz val="11"/>
    </font>
    <font>
      <i/>
      <color rgb="FF5A6B5C"/>
    </font>
  </fonts>
  <fills count="4">
    <fill>
      <patternFill patternType="none"/>
    </fill>
    <fill>
      <patternFill patternType="gray125"/>
    </fill>
    <fill>
      <patternFill patternType="solid">
        <fgColor rgb="FF3F704D"/>
      </patternFill>
    </fill>
    <fill>
      <patternFill patternType="solid">
        <fgColor rgb="FFF0F4F0"/>
      </patternFill>
    </fill>
  </fills>
  <borders count="3">
    <border>
      <left/>
      <right/>
      <top/>
      <bottom/>
      <diagonal/>
    </border>
    <border>
      <left/>
      <right style="thin">
        <color rgb="FF2C4F36"/>
      </right>
      <top/>
      <bottom style="medium">
        <color rgb="FF2C4F36"/>
      </bottom>
      <diagonal/>
    </border>
    <border>
      <left/>
      <right/>
      <top/>
      <bottom style="hair">
        <color rgb="FFD8E2DA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7" fillId="0" borderId="0" xfId="0" applyFont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left" vertical="center" wrapText="1"/>
    </xf>
    <xf numFmtId="166" fontId="7" fillId="2" borderId="1" xfId="0" applyNumberFormat="1" applyFont="1" applyFill="1" applyBorder="1" applyAlignment="1">
      <alignment horizontal="left" vertical="center" wrapText="1"/>
    </xf>
    <xf numFmtId="167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left" vertical="center" wrapText="1"/>
    </xf>
    <xf numFmtId="168" fontId="7" fillId="2" borderId="1" xfId="0" applyNumberFormat="1" applyFont="1" applyFill="1" applyBorder="1" applyAlignment="1">
      <alignment horizontal="left" vertical="center" wrapText="1"/>
    </xf>
    <xf numFmtId="169" fontId="7" fillId="2" borderId="1" xfId="0" applyNumberFormat="1" applyFont="1" applyFill="1" applyBorder="1" applyAlignment="1">
      <alignment horizontal="left" vertical="center" wrapText="1"/>
    </xf>
    <xf numFmtId="0" fontId="0" fillId="3" borderId="0" xfId="0" applyFill="1"/>
    <xf numFmtId="167" fontId="0" fillId="3" borderId="0" xfId="0" applyNumberFormat="1" applyFill="1"/>
    <xf numFmtId="1" fontId="0" fillId="3" borderId="0" xfId="0" applyNumberFormat="1" applyFill="1"/>
    <xf numFmtId="169" fontId="0" fillId="3" borderId="0" xfId="0" applyNumberFormat="1" applyFill="1"/>
    <xf numFmtId="164" fontId="0" fillId="3" borderId="0" xfId="0" applyNumberFormat="1" applyFill="1"/>
    <xf numFmtId="0" fontId="8" fillId="2" borderId="0" xfId="0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164" fontId="8" fillId="2" borderId="0" xfId="0" applyNumberFormat="1" applyFont="1" applyFill="1" applyAlignment="1">
      <alignment vertical="center" wrapText="1"/>
    </xf>
    <xf numFmtId="0" fontId="0" fillId="0" borderId="2" xfId="0" applyBorder="1"/>
    <xf numFmtId="1" fontId="0" fillId="0" borderId="2" xfId="0" applyNumberFormat="1" applyBorder="1"/>
    <xf numFmtId="164" fontId="0" fillId="0" borderId="2" xfId="0" applyNumberFormat="1" applyBorder="1"/>
    <xf numFmtId="0" fontId="2" fillId="0" borderId="0" xfId="0" applyFont="1" applyAlignment="1">
      <alignment vertical="top" wrapText="1"/>
    </xf>
    <xf numFmtId="0" fontId="9" fillId="0" borderId="0" xfId="0" applyFont="1"/>
    <xf numFmtId="1" fontId="9" fillId="0" borderId="0" xfId="0" applyNumberFormat="1" applyFont="1"/>
    <xf numFmtId="2" fontId="9" fillId="0" borderId="0" xfId="0" applyNumberFormat="1" applyFont="1"/>
    <xf numFmtId="164" fontId="9" fillId="0" borderId="0" xfId="0" applyNumberFormat="1" applyFont="1"/>
  </cellXfs>
  <cellStyles count="1">
    <cellStyle name="Normal" xfId="0" builtinId="0"/>
  </cellStyles>
  <dxfs count="8">
    <dxf>
      <font>
        <b/>
        <color rgb="FF8A5A00"/>
      </font>
      <fill>
        <patternFill patternType="solid">
          <bgColor rgb="FFFFF4CC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color rgb="FF27500A"/>
      </font>
      <fill>
        <patternFill patternType="solid">
          <bgColor rgb="FFE8F3E4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color rgb="FF8A5A00"/>
      </font>
      <fill>
        <patternFill patternType="solid">
          <bgColor rgb="FFFFF4CC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color rgb="FF8A5A00"/>
      </font>
      <fill>
        <patternFill patternType="solid">
          <bgColor rgb="FFFFF4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F704D"/>
    <pageSetUpPr fitToPage="1"/>
  </sheetPr>
  <dimension ref="A1:A28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ht="26" customHeight="1" spans="1:1" x14ac:dyDescent="0.25">
      <c r="A1" s="1" t="s">
        <v>0</v>
      </c>
    </row>
    <row r="2" ht="18" customHeight="1" spans="1:1" x14ac:dyDescent="0.25">
      <c r="A2" s="2" t="s">
        <v>1</v>
      </c>
    </row>
    <row r="4" ht="34" customHeight="1" spans="1:1" x14ac:dyDescent="0.25">
      <c r="A4" s="3" t="s">
        <v>2</v>
      </c>
    </row>
    <row r="6" ht="22" customHeight="1" spans="1:1" x14ac:dyDescent="0.25">
      <c r="A6" s="4" t="s">
        <v>3</v>
      </c>
    </row>
    <row r="7" ht="34" customHeight="1" spans="1:1" x14ac:dyDescent="0.25">
      <c r="A7" s="3" t="s">
        <v>4</v>
      </c>
    </row>
    <row r="8" ht="34" customHeight="1" spans="1:1" x14ac:dyDescent="0.25">
      <c r="A8" s="3" t="s">
        <v>5</v>
      </c>
    </row>
    <row r="9" ht="34" customHeight="1" spans="1:1" x14ac:dyDescent="0.25">
      <c r="A9" s="3" t="s">
        <v>6</v>
      </c>
    </row>
    <row r="11" ht="22" customHeight="1" spans="1:1" x14ac:dyDescent="0.25">
      <c r="A11" s="4" t="s">
        <v>7</v>
      </c>
    </row>
    <row r="12" ht="34" customHeight="1" spans="1:1" x14ac:dyDescent="0.25">
      <c r="A12" s="3" t="s">
        <v>8</v>
      </c>
    </row>
    <row r="13" ht="34" customHeight="1" spans="1:1" x14ac:dyDescent="0.25">
      <c r="A13" s="3" t="s">
        <v>9</v>
      </c>
    </row>
    <row r="14" ht="34" customHeight="1" spans="1:1" x14ac:dyDescent="0.25">
      <c r="A14" s="3" t="s">
        <v>10</v>
      </c>
    </row>
    <row r="16" ht="22" customHeight="1" spans="1:1" x14ac:dyDescent="0.25">
      <c r="A16" s="4" t="s">
        <v>11</v>
      </c>
    </row>
    <row r="17" ht="49" customHeight="1" spans="1:1" x14ac:dyDescent="0.25">
      <c r="A17" s="5" t="s">
        <v>12</v>
      </c>
    </row>
    <row r="19" ht="22" customHeight="1" spans="1:1" x14ac:dyDescent="0.25">
      <c r="A19" s="4" t="s">
        <v>13</v>
      </c>
    </row>
    <row r="20" ht="34" customHeight="1" spans="1:1" x14ac:dyDescent="0.25">
      <c r="A20" s="6" t="s">
        <v>14</v>
      </c>
    </row>
    <row r="21" ht="49" customHeight="1" spans="1:1" x14ac:dyDescent="0.25">
      <c r="A21" s="6" t="s">
        <v>15</v>
      </c>
    </row>
    <row r="22" ht="34" customHeight="1" spans="1:1" x14ac:dyDescent="0.25">
      <c r="A22" s="6" t="s">
        <v>16</v>
      </c>
    </row>
    <row r="23" ht="34" customHeight="1" spans="1:1" x14ac:dyDescent="0.25">
      <c r="A23" s="6" t="s">
        <v>17</v>
      </c>
    </row>
    <row r="25" ht="22" customHeight="1" spans="1:1" x14ac:dyDescent="0.25">
      <c r="A25" s="4" t="s">
        <v>18</v>
      </c>
    </row>
    <row r="26" ht="34" customHeight="1" spans="1:1" x14ac:dyDescent="0.25">
      <c r="A26" s="6" t="s">
        <v>19</v>
      </c>
    </row>
    <row r="27" ht="49" customHeight="1" spans="1:1" x14ac:dyDescent="0.25">
      <c r="A27" s="6" t="s">
        <v>20</v>
      </c>
    </row>
    <row r="28" ht="19" customHeight="1" spans="1:1" x14ac:dyDescent="0.25">
      <c r="A28" s="6" t="s">
        <v>21</v>
      </c>
    </row>
  </sheetData>
  <pageMargins left="0.4" right="0.4" top="0.6" bottom="0.6" header="0.3" footer="0.3"/>
  <pageSetup orientation="portrait" fitToWidth="1" fitToHeight="0"/>
  <headerFooter>
    <oddFooter>&amp;L Orchard Spray Diary by Kropigo &amp;R kropigo.com</oddFooter>
    <evenFooter>&amp;L Orchard Spray Diary by Kropigo &amp;R kropigo.com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7C9AE"/>
    <pageSetUpPr fitToPage="1"/>
  </sheetPr>
  <dimension ref="A1:Y500"/>
  <sheetViews>
    <sheetView workbookViewId="0" zoomScale="100">
      <pane xSplit="3" ySplit="1" topLeftCell="D2" activePane="bottomRight" state="frozen"/>
      <selection pane="bottomRight" activeCell="A2" sqref="A2"/>
    </sheetView>
  </sheetViews>
  <sheetFormatPr defaultRowHeight="18" outlineLevelRow="0" outlineLevelCol="0" x14ac:dyDescent="55" customHeight="1"/>
  <cols>
    <col min="1" max="1" width="12" style="7" customWidth="1"/>
    <col min="2" max="2" width="10" style="8" customWidth="1"/>
    <col min="3" max="3" width="18" customWidth="1"/>
    <col min="4" max="4" width="12" style="9" customWidth="1"/>
    <col min="5" max="5" width="14" customWidth="1"/>
    <col min="6" max="6" width="20" customWidth="1"/>
    <col min="7" max="7" width="22" customWidth="1"/>
    <col min="8" max="8" width="16" customWidth="1"/>
    <col min="9" max="9" width="22" customWidth="1"/>
    <col min="10" max="10" width="11" style="10" customWidth="1"/>
    <col min="11" max="11" width="10" customWidth="1"/>
    <col min="12" max="12" width="14" style="11" customWidth="1"/>
    <col min="13" max="13" width="12" style="12" customWidth="1"/>
    <col min="14" max="14" width="14" style="12" customWidth="1"/>
    <col min="15" max="15" width="12" style="12" customWidth="1"/>
    <col min="16" max="16" width="11" customWidth="1"/>
    <col min="17" max="17" width="10" style="13" customWidth="1"/>
    <col min="18" max="18" width="10" style="12" customWidth="1"/>
    <col min="19" max="19" width="18" customWidth="1"/>
    <col min="20" max="20" width="16" customWidth="1"/>
    <col min="21" max="21" width="10" style="12" customWidth="1"/>
    <col min="22" max="22" width="18" style="14" customWidth="1"/>
    <col min="23" max="23" width="10" style="12" customWidth="1"/>
    <col min="24" max="24" width="16" style="7" customWidth="1"/>
    <col min="25" max="25" width="34" customWidth="1"/>
  </cols>
  <sheetData>
    <row r="1" ht="32" customHeight="1" spans="1:25" s="15" customFormat="1" x14ac:dyDescent="0.25">
      <c r="A1" s="16" t="s">
        <v>22</v>
      </c>
      <c r="B1" s="17" t="s">
        <v>23</v>
      </c>
      <c r="C1" s="18" t="s">
        <v>24</v>
      </c>
      <c r="D1" s="19" t="s">
        <v>25</v>
      </c>
      <c r="E1" s="18" t="s">
        <v>26</v>
      </c>
      <c r="F1" s="18" t="s">
        <v>27</v>
      </c>
      <c r="G1" s="18" t="s">
        <v>28</v>
      </c>
      <c r="H1" s="18" t="s">
        <v>29</v>
      </c>
      <c r="I1" s="18" t="s">
        <v>30</v>
      </c>
      <c r="J1" s="20" t="s">
        <v>31</v>
      </c>
      <c r="K1" s="18" t="s">
        <v>32</v>
      </c>
      <c r="L1" s="21" t="s">
        <v>33</v>
      </c>
      <c r="M1" s="22" t="s">
        <v>34</v>
      </c>
      <c r="N1" s="22" t="s">
        <v>35</v>
      </c>
      <c r="O1" s="22" t="s">
        <v>36</v>
      </c>
      <c r="P1" s="18" t="s">
        <v>37</v>
      </c>
      <c r="Q1" s="23" t="s">
        <v>38</v>
      </c>
      <c r="R1" s="22" t="s">
        <v>39</v>
      </c>
      <c r="S1" s="18" t="s">
        <v>40</v>
      </c>
      <c r="T1" s="18" t="s">
        <v>41</v>
      </c>
      <c r="U1" s="22" t="s">
        <v>42</v>
      </c>
      <c r="V1" s="24" t="s">
        <v>43</v>
      </c>
      <c r="W1" s="22" t="s">
        <v>44</v>
      </c>
      <c r="X1" s="16" t="s">
        <v>45</v>
      </c>
      <c r="Y1" s="18" t="s">
        <v>46</v>
      </c>
    </row>
    <row r="2" spans="3:24" x14ac:dyDescent="0.25">
      <c r="H2" s="25">
        <f>IF($G2="","",IFERROR(VLOOKUP($G2,Products!$A:$G,2,FALSE),""))</f>
      </c>
      <c r="I2" s="25">
        <f>IF($G2="","",IFERROR(VLOOKUP($G2,Products!$A:$G,3,FALSE),""))</f>
      </c>
      <c r="L2" s="26">
        <f>IF(OR($D2="",$J2=""),"",ROUND($D2*$J2,2))</f>
      </c>
      <c r="N2" s="27">
        <f>IF(OR($D2="",$M2=""),"",ROUND($D2*$M2,0))</f>
      </c>
      <c r="U2" s="27">
        <f>IF($G2="","",IFERROR(VLOOKUP($G2,Products!$A:$G,4,FALSE),""))</f>
      </c>
      <c r="V2" s="28">
        <f>IF(OR($A2="",$U2=""),"",$A2+IF($B2="",0,$B2)+$U2/24)</f>
      </c>
      <c r="W2" s="27">
        <f>IF($G2="","",IFERROR(VLOOKUP($G2,Products!$A:$G,5,FALSE),""))</f>
      </c>
      <c r="X2" s="29">
        <f>IF(OR($A2="",$W2=""),"",$A2+$W2)</f>
      </c>
    </row>
    <row r="3" spans="3:24" x14ac:dyDescent="0.25">
      <c r="H3" s="25">
        <f>IF($G3="","",IFERROR(VLOOKUP($G3,Products!$A:$G,2,FALSE),""))</f>
      </c>
      <c r="I3" s="25">
        <f>IF($G3="","",IFERROR(VLOOKUP($G3,Products!$A:$G,3,FALSE),""))</f>
      </c>
      <c r="L3" s="26">
        <f>IF(OR($D3="",$J3=""),"",ROUND($D3*$J3,2))</f>
      </c>
      <c r="N3" s="27">
        <f>IF(OR($D3="",$M3=""),"",ROUND($D3*$M3,0))</f>
      </c>
      <c r="U3" s="27">
        <f>IF($G3="","",IFERROR(VLOOKUP($G3,Products!$A:$G,4,FALSE),""))</f>
      </c>
      <c r="V3" s="28">
        <f>IF(OR($A3="",$U3=""),"",$A3+IF($B3="",0,$B3)+$U3/24)</f>
      </c>
      <c r="W3" s="27">
        <f>IF($G3="","",IFERROR(VLOOKUP($G3,Products!$A:$G,5,FALSE),""))</f>
      </c>
      <c r="X3" s="29">
        <f>IF(OR($A3="",$W3=""),"",$A3+$W3)</f>
      </c>
    </row>
    <row r="4" spans="3:24" x14ac:dyDescent="0.25">
      <c r="H4" s="25">
        <f>IF($G4="","",IFERROR(VLOOKUP($G4,Products!$A:$G,2,FALSE),""))</f>
      </c>
      <c r="I4" s="25">
        <f>IF($G4="","",IFERROR(VLOOKUP($G4,Products!$A:$G,3,FALSE),""))</f>
      </c>
      <c r="L4" s="26">
        <f>IF(OR($D4="",$J4=""),"",ROUND($D4*$J4,2))</f>
      </c>
      <c r="N4" s="27">
        <f>IF(OR($D4="",$M4=""),"",ROUND($D4*$M4,0))</f>
      </c>
      <c r="U4" s="27">
        <f>IF($G4="","",IFERROR(VLOOKUP($G4,Products!$A:$G,4,FALSE),""))</f>
      </c>
      <c r="V4" s="28">
        <f>IF(OR($A4="",$U4=""),"",$A4+IF($B4="",0,$B4)+$U4/24)</f>
      </c>
      <c r="W4" s="27">
        <f>IF($G4="","",IFERROR(VLOOKUP($G4,Products!$A:$G,5,FALSE),""))</f>
      </c>
      <c r="X4" s="29">
        <f>IF(OR($A4="",$W4=""),"",$A4+$W4)</f>
      </c>
    </row>
    <row r="5" spans="3:24" x14ac:dyDescent="0.25">
      <c r="H5" s="25">
        <f>IF($G5="","",IFERROR(VLOOKUP($G5,Products!$A:$G,2,FALSE),""))</f>
      </c>
      <c r="I5" s="25">
        <f>IF($G5="","",IFERROR(VLOOKUP($G5,Products!$A:$G,3,FALSE),""))</f>
      </c>
      <c r="L5" s="26">
        <f>IF(OR($D5="",$J5=""),"",ROUND($D5*$J5,2))</f>
      </c>
      <c r="N5" s="27">
        <f>IF(OR($D5="",$M5=""),"",ROUND($D5*$M5,0))</f>
      </c>
      <c r="U5" s="27">
        <f>IF($G5="","",IFERROR(VLOOKUP($G5,Products!$A:$G,4,FALSE),""))</f>
      </c>
      <c r="V5" s="28">
        <f>IF(OR($A5="",$U5=""),"",$A5+IF($B5="",0,$B5)+$U5/24)</f>
      </c>
      <c r="W5" s="27">
        <f>IF($G5="","",IFERROR(VLOOKUP($G5,Products!$A:$G,5,FALSE),""))</f>
      </c>
      <c r="X5" s="29">
        <f>IF(OR($A5="",$W5=""),"",$A5+$W5)</f>
      </c>
    </row>
    <row r="6" spans="3:24" x14ac:dyDescent="0.25">
      <c r="H6" s="25">
        <f>IF($G6="","",IFERROR(VLOOKUP($G6,Products!$A:$G,2,FALSE),""))</f>
      </c>
      <c r="I6" s="25">
        <f>IF($G6="","",IFERROR(VLOOKUP($G6,Products!$A:$G,3,FALSE),""))</f>
      </c>
      <c r="L6" s="26">
        <f>IF(OR($D6="",$J6=""),"",ROUND($D6*$J6,2))</f>
      </c>
      <c r="N6" s="27">
        <f>IF(OR($D6="",$M6=""),"",ROUND($D6*$M6,0))</f>
      </c>
      <c r="U6" s="27">
        <f>IF($G6="","",IFERROR(VLOOKUP($G6,Products!$A:$G,4,FALSE),""))</f>
      </c>
      <c r="V6" s="28">
        <f>IF(OR($A6="",$U6=""),"",$A6+IF($B6="",0,$B6)+$U6/24)</f>
      </c>
      <c r="W6" s="27">
        <f>IF($G6="","",IFERROR(VLOOKUP($G6,Products!$A:$G,5,FALSE),""))</f>
      </c>
      <c r="X6" s="29">
        <f>IF(OR($A6="",$W6=""),"",$A6+$W6)</f>
      </c>
    </row>
    <row r="7" spans="3:24" x14ac:dyDescent="0.25">
      <c r="H7" s="25">
        <f>IF($G7="","",IFERROR(VLOOKUP($G7,Products!$A:$G,2,FALSE),""))</f>
      </c>
      <c r="I7" s="25">
        <f>IF($G7="","",IFERROR(VLOOKUP($G7,Products!$A:$G,3,FALSE),""))</f>
      </c>
      <c r="L7" s="26">
        <f>IF(OR($D7="",$J7=""),"",ROUND($D7*$J7,2))</f>
      </c>
      <c r="N7" s="27">
        <f>IF(OR($D7="",$M7=""),"",ROUND($D7*$M7,0))</f>
      </c>
      <c r="U7" s="27">
        <f>IF($G7="","",IFERROR(VLOOKUP($G7,Products!$A:$G,4,FALSE),""))</f>
      </c>
      <c r="V7" s="28">
        <f>IF(OR($A7="",$U7=""),"",$A7+IF($B7="",0,$B7)+$U7/24)</f>
      </c>
      <c r="W7" s="27">
        <f>IF($G7="","",IFERROR(VLOOKUP($G7,Products!$A:$G,5,FALSE),""))</f>
      </c>
      <c r="X7" s="29">
        <f>IF(OR($A7="",$W7=""),"",$A7+$W7)</f>
      </c>
    </row>
    <row r="8" spans="3:24" x14ac:dyDescent="0.25">
      <c r="H8" s="25">
        <f>IF($G8="","",IFERROR(VLOOKUP($G8,Products!$A:$G,2,FALSE),""))</f>
      </c>
      <c r="I8" s="25">
        <f>IF($G8="","",IFERROR(VLOOKUP($G8,Products!$A:$G,3,FALSE),""))</f>
      </c>
      <c r="L8" s="26">
        <f>IF(OR($D8="",$J8=""),"",ROUND($D8*$J8,2))</f>
      </c>
      <c r="N8" s="27">
        <f>IF(OR($D8="",$M8=""),"",ROUND($D8*$M8,0))</f>
      </c>
      <c r="U8" s="27">
        <f>IF($G8="","",IFERROR(VLOOKUP($G8,Products!$A:$G,4,FALSE),""))</f>
      </c>
      <c r="V8" s="28">
        <f>IF(OR($A8="",$U8=""),"",$A8+IF($B8="",0,$B8)+$U8/24)</f>
      </c>
      <c r="W8" s="27">
        <f>IF($G8="","",IFERROR(VLOOKUP($G8,Products!$A:$G,5,FALSE),""))</f>
      </c>
      <c r="X8" s="29">
        <f>IF(OR($A8="",$W8=""),"",$A8+$W8)</f>
      </c>
    </row>
    <row r="9" spans="3:24" x14ac:dyDescent="0.25">
      <c r="H9" s="25">
        <f>IF($G9="","",IFERROR(VLOOKUP($G9,Products!$A:$G,2,FALSE),""))</f>
      </c>
      <c r="I9" s="25">
        <f>IF($G9="","",IFERROR(VLOOKUP($G9,Products!$A:$G,3,FALSE),""))</f>
      </c>
      <c r="L9" s="26">
        <f>IF(OR($D9="",$J9=""),"",ROUND($D9*$J9,2))</f>
      </c>
      <c r="N9" s="27">
        <f>IF(OR($D9="",$M9=""),"",ROUND($D9*$M9,0))</f>
      </c>
      <c r="U9" s="27">
        <f>IF($G9="","",IFERROR(VLOOKUP($G9,Products!$A:$G,4,FALSE),""))</f>
      </c>
      <c r="V9" s="28">
        <f>IF(OR($A9="",$U9=""),"",$A9+IF($B9="",0,$B9)+$U9/24)</f>
      </c>
      <c r="W9" s="27">
        <f>IF($G9="","",IFERROR(VLOOKUP($G9,Products!$A:$G,5,FALSE),""))</f>
      </c>
      <c r="X9" s="29">
        <f>IF(OR($A9="",$W9=""),"",$A9+$W9)</f>
      </c>
    </row>
    <row r="10" spans="3:24" x14ac:dyDescent="0.25">
      <c r="H10" s="25">
        <f>IF($G10="","",IFERROR(VLOOKUP($G10,Products!$A:$G,2,FALSE),""))</f>
      </c>
      <c r="I10" s="25">
        <f>IF($G10="","",IFERROR(VLOOKUP($G10,Products!$A:$G,3,FALSE),""))</f>
      </c>
      <c r="L10" s="26">
        <f>IF(OR($D10="",$J10=""),"",ROUND($D10*$J10,2))</f>
      </c>
      <c r="N10" s="27">
        <f>IF(OR($D10="",$M10=""),"",ROUND($D10*$M10,0))</f>
      </c>
      <c r="U10" s="27">
        <f>IF($G10="","",IFERROR(VLOOKUP($G10,Products!$A:$G,4,FALSE),""))</f>
      </c>
      <c r="V10" s="28">
        <f>IF(OR($A10="",$U10=""),"",$A10+IF($B10="",0,$B10)+$U10/24)</f>
      </c>
      <c r="W10" s="27">
        <f>IF($G10="","",IFERROR(VLOOKUP($G10,Products!$A:$G,5,FALSE),""))</f>
      </c>
      <c r="X10" s="29">
        <f>IF(OR($A10="",$W10=""),"",$A10+$W10)</f>
      </c>
    </row>
    <row r="11" spans="3:24" x14ac:dyDescent="0.25">
      <c r="H11" s="25">
        <f>IF($G11="","",IFERROR(VLOOKUP($G11,Products!$A:$G,2,FALSE),""))</f>
      </c>
      <c r="I11" s="25">
        <f>IF($G11="","",IFERROR(VLOOKUP($G11,Products!$A:$G,3,FALSE),""))</f>
      </c>
      <c r="L11" s="26">
        <f>IF(OR($D11="",$J11=""),"",ROUND($D11*$J11,2))</f>
      </c>
      <c r="N11" s="27">
        <f>IF(OR($D11="",$M11=""),"",ROUND($D11*$M11,0))</f>
      </c>
      <c r="U11" s="27">
        <f>IF($G11="","",IFERROR(VLOOKUP($G11,Products!$A:$G,4,FALSE),""))</f>
      </c>
      <c r="V11" s="28">
        <f>IF(OR($A11="",$U11=""),"",$A11+IF($B11="",0,$B11)+$U11/24)</f>
      </c>
      <c r="W11" s="27">
        <f>IF($G11="","",IFERROR(VLOOKUP($G11,Products!$A:$G,5,FALSE),""))</f>
      </c>
      <c r="X11" s="29">
        <f>IF(OR($A11="",$W11=""),"",$A11+$W11)</f>
      </c>
    </row>
    <row r="12" spans="3:24" x14ac:dyDescent="0.25">
      <c r="H12" s="25">
        <f>IF($G12="","",IFERROR(VLOOKUP($G12,Products!$A:$G,2,FALSE),""))</f>
      </c>
      <c r="I12" s="25">
        <f>IF($G12="","",IFERROR(VLOOKUP($G12,Products!$A:$G,3,FALSE),""))</f>
      </c>
      <c r="L12" s="26">
        <f>IF(OR($D12="",$J12=""),"",ROUND($D12*$J12,2))</f>
      </c>
      <c r="N12" s="27">
        <f>IF(OR($D12="",$M12=""),"",ROUND($D12*$M12,0))</f>
      </c>
      <c r="U12" s="27">
        <f>IF($G12="","",IFERROR(VLOOKUP($G12,Products!$A:$G,4,FALSE),""))</f>
      </c>
      <c r="V12" s="28">
        <f>IF(OR($A12="",$U12=""),"",$A12+IF($B12="",0,$B12)+$U12/24)</f>
      </c>
      <c r="W12" s="27">
        <f>IF($G12="","",IFERROR(VLOOKUP($G12,Products!$A:$G,5,FALSE),""))</f>
      </c>
      <c r="X12" s="29">
        <f>IF(OR($A12="",$W12=""),"",$A12+$W12)</f>
      </c>
    </row>
    <row r="13" spans="3:24" x14ac:dyDescent="0.25">
      <c r="H13" s="25">
        <f>IF($G13="","",IFERROR(VLOOKUP($G13,Products!$A:$G,2,FALSE),""))</f>
      </c>
      <c r="I13" s="25">
        <f>IF($G13="","",IFERROR(VLOOKUP($G13,Products!$A:$G,3,FALSE),""))</f>
      </c>
      <c r="L13" s="26">
        <f>IF(OR($D13="",$J13=""),"",ROUND($D13*$J13,2))</f>
      </c>
      <c r="N13" s="27">
        <f>IF(OR($D13="",$M13=""),"",ROUND($D13*$M13,0))</f>
      </c>
      <c r="U13" s="27">
        <f>IF($G13="","",IFERROR(VLOOKUP($G13,Products!$A:$G,4,FALSE),""))</f>
      </c>
      <c r="V13" s="28">
        <f>IF(OR($A13="",$U13=""),"",$A13+IF($B13="",0,$B13)+$U13/24)</f>
      </c>
      <c r="W13" s="27">
        <f>IF($G13="","",IFERROR(VLOOKUP($G13,Products!$A:$G,5,FALSE),""))</f>
      </c>
      <c r="X13" s="29">
        <f>IF(OR($A13="",$W13=""),"",$A13+$W13)</f>
      </c>
    </row>
    <row r="14" spans="3:24" x14ac:dyDescent="0.25">
      <c r="H14" s="25">
        <f>IF($G14="","",IFERROR(VLOOKUP($G14,Products!$A:$G,2,FALSE),""))</f>
      </c>
      <c r="I14" s="25">
        <f>IF($G14="","",IFERROR(VLOOKUP($G14,Products!$A:$G,3,FALSE),""))</f>
      </c>
      <c r="L14" s="26">
        <f>IF(OR($D14="",$J14=""),"",ROUND($D14*$J14,2))</f>
      </c>
      <c r="N14" s="27">
        <f>IF(OR($D14="",$M14=""),"",ROUND($D14*$M14,0))</f>
      </c>
      <c r="U14" s="27">
        <f>IF($G14="","",IFERROR(VLOOKUP($G14,Products!$A:$G,4,FALSE),""))</f>
      </c>
      <c r="V14" s="28">
        <f>IF(OR($A14="",$U14=""),"",$A14+IF($B14="",0,$B14)+$U14/24)</f>
      </c>
      <c r="W14" s="27">
        <f>IF($G14="","",IFERROR(VLOOKUP($G14,Products!$A:$G,5,FALSE),""))</f>
      </c>
      <c r="X14" s="29">
        <f>IF(OR($A14="",$W14=""),"",$A14+$W14)</f>
      </c>
    </row>
    <row r="15" spans="3:24" x14ac:dyDescent="0.25">
      <c r="H15" s="25">
        <f>IF($G15="","",IFERROR(VLOOKUP($G15,Products!$A:$G,2,FALSE),""))</f>
      </c>
      <c r="I15" s="25">
        <f>IF($G15="","",IFERROR(VLOOKUP($G15,Products!$A:$G,3,FALSE),""))</f>
      </c>
      <c r="L15" s="26">
        <f>IF(OR($D15="",$J15=""),"",ROUND($D15*$J15,2))</f>
      </c>
      <c r="N15" s="27">
        <f>IF(OR($D15="",$M15=""),"",ROUND($D15*$M15,0))</f>
      </c>
      <c r="U15" s="27">
        <f>IF($G15="","",IFERROR(VLOOKUP($G15,Products!$A:$G,4,FALSE),""))</f>
      </c>
      <c r="V15" s="28">
        <f>IF(OR($A15="",$U15=""),"",$A15+IF($B15="",0,$B15)+$U15/24)</f>
      </c>
      <c r="W15" s="27">
        <f>IF($G15="","",IFERROR(VLOOKUP($G15,Products!$A:$G,5,FALSE),""))</f>
      </c>
      <c r="X15" s="29">
        <f>IF(OR($A15="",$W15=""),"",$A15+$W15)</f>
      </c>
    </row>
    <row r="16" spans="3:24" x14ac:dyDescent="0.25">
      <c r="H16" s="25">
        <f>IF($G16="","",IFERROR(VLOOKUP($G16,Products!$A:$G,2,FALSE),""))</f>
      </c>
      <c r="I16" s="25">
        <f>IF($G16="","",IFERROR(VLOOKUP($G16,Products!$A:$G,3,FALSE),""))</f>
      </c>
      <c r="L16" s="26">
        <f>IF(OR($D16="",$J16=""),"",ROUND($D16*$J16,2))</f>
      </c>
      <c r="N16" s="27">
        <f>IF(OR($D16="",$M16=""),"",ROUND($D16*$M16,0))</f>
      </c>
      <c r="U16" s="27">
        <f>IF($G16="","",IFERROR(VLOOKUP($G16,Products!$A:$G,4,FALSE),""))</f>
      </c>
      <c r="V16" s="28">
        <f>IF(OR($A16="",$U16=""),"",$A16+IF($B16="",0,$B16)+$U16/24)</f>
      </c>
      <c r="W16" s="27">
        <f>IF($G16="","",IFERROR(VLOOKUP($G16,Products!$A:$G,5,FALSE),""))</f>
      </c>
      <c r="X16" s="29">
        <f>IF(OR($A16="",$W16=""),"",$A16+$W16)</f>
      </c>
    </row>
    <row r="17" spans="3:24" x14ac:dyDescent="0.25">
      <c r="H17" s="25">
        <f>IF($G17="","",IFERROR(VLOOKUP($G17,Products!$A:$G,2,FALSE),""))</f>
      </c>
      <c r="I17" s="25">
        <f>IF($G17="","",IFERROR(VLOOKUP($G17,Products!$A:$G,3,FALSE),""))</f>
      </c>
      <c r="L17" s="26">
        <f>IF(OR($D17="",$J17=""),"",ROUND($D17*$J17,2))</f>
      </c>
      <c r="N17" s="27">
        <f>IF(OR($D17="",$M17=""),"",ROUND($D17*$M17,0))</f>
      </c>
      <c r="U17" s="27">
        <f>IF($G17="","",IFERROR(VLOOKUP($G17,Products!$A:$G,4,FALSE),""))</f>
      </c>
      <c r="V17" s="28">
        <f>IF(OR($A17="",$U17=""),"",$A17+IF($B17="",0,$B17)+$U17/24)</f>
      </c>
      <c r="W17" s="27">
        <f>IF($G17="","",IFERROR(VLOOKUP($G17,Products!$A:$G,5,FALSE),""))</f>
      </c>
      <c r="X17" s="29">
        <f>IF(OR($A17="",$W17=""),"",$A17+$W17)</f>
      </c>
    </row>
    <row r="18" spans="3:24" x14ac:dyDescent="0.25">
      <c r="H18" s="25">
        <f>IF($G18="","",IFERROR(VLOOKUP($G18,Products!$A:$G,2,FALSE),""))</f>
      </c>
      <c r="I18" s="25">
        <f>IF($G18="","",IFERROR(VLOOKUP($G18,Products!$A:$G,3,FALSE),""))</f>
      </c>
      <c r="L18" s="26">
        <f>IF(OR($D18="",$J18=""),"",ROUND($D18*$J18,2))</f>
      </c>
      <c r="N18" s="27">
        <f>IF(OR($D18="",$M18=""),"",ROUND($D18*$M18,0))</f>
      </c>
      <c r="U18" s="27">
        <f>IF($G18="","",IFERROR(VLOOKUP($G18,Products!$A:$G,4,FALSE),""))</f>
      </c>
      <c r="V18" s="28">
        <f>IF(OR($A18="",$U18=""),"",$A18+IF($B18="",0,$B18)+$U18/24)</f>
      </c>
      <c r="W18" s="27">
        <f>IF($G18="","",IFERROR(VLOOKUP($G18,Products!$A:$G,5,FALSE),""))</f>
      </c>
      <c r="X18" s="29">
        <f>IF(OR($A18="",$W18=""),"",$A18+$W18)</f>
      </c>
    </row>
    <row r="19" spans="3:24" x14ac:dyDescent="0.25">
      <c r="H19" s="25">
        <f>IF($G19="","",IFERROR(VLOOKUP($G19,Products!$A:$G,2,FALSE),""))</f>
      </c>
      <c r="I19" s="25">
        <f>IF($G19="","",IFERROR(VLOOKUP($G19,Products!$A:$G,3,FALSE),""))</f>
      </c>
      <c r="L19" s="26">
        <f>IF(OR($D19="",$J19=""),"",ROUND($D19*$J19,2))</f>
      </c>
      <c r="N19" s="27">
        <f>IF(OR($D19="",$M19=""),"",ROUND($D19*$M19,0))</f>
      </c>
      <c r="U19" s="27">
        <f>IF($G19="","",IFERROR(VLOOKUP($G19,Products!$A:$G,4,FALSE),""))</f>
      </c>
      <c r="V19" s="28">
        <f>IF(OR($A19="",$U19=""),"",$A19+IF($B19="",0,$B19)+$U19/24)</f>
      </c>
      <c r="W19" s="27">
        <f>IF($G19="","",IFERROR(VLOOKUP($G19,Products!$A:$G,5,FALSE),""))</f>
      </c>
      <c r="X19" s="29">
        <f>IF(OR($A19="",$W19=""),"",$A19+$W19)</f>
      </c>
    </row>
    <row r="20" spans="3:24" x14ac:dyDescent="0.25">
      <c r="H20" s="25">
        <f>IF($G20="","",IFERROR(VLOOKUP($G20,Products!$A:$G,2,FALSE),""))</f>
      </c>
      <c r="I20" s="25">
        <f>IF($G20="","",IFERROR(VLOOKUP($G20,Products!$A:$G,3,FALSE),""))</f>
      </c>
      <c r="L20" s="26">
        <f>IF(OR($D20="",$J20=""),"",ROUND($D20*$J20,2))</f>
      </c>
      <c r="N20" s="27">
        <f>IF(OR($D20="",$M20=""),"",ROUND($D20*$M20,0))</f>
      </c>
      <c r="U20" s="27">
        <f>IF($G20="","",IFERROR(VLOOKUP($G20,Products!$A:$G,4,FALSE),""))</f>
      </c>
      <c r="V20" s="28">
        <f>IF(OR($A20="",$U20=""),"",$A20+IF($B20="",0,$B20)+$U20/24)</f>
      </c>
      <c r="W20" s="27">
        <f>IF($G20="","",IFERROR(VLOOKUP($G20,Products!$A:$G,5,FALSE),""))</f>
      </c>
      <c r="X20" s="29">
        <f>IF(OR($A20="",$W20=""),"",$A20+$W20)</f>
      </c>
    </row>
    <row r="21" spans="3:24" x14ac:dyDescent="0.25">
      <c r="H21" s="25">
        <f>IF($G21="","",IFERROR(VLOOKUP($G21,Products!$A:$G,2,FALSE),""))</f>
      </c>
      <c r="I21" s="25">
        <f>IF($G21="","",IFERROR(VLOOKUP($G21,Products!$A:$G,3,FALSE),""))</f>
      </c>
      <c r="L21" s="26">
        <f>IF(OR($D21="",$J21=""),"",ROUND($D21*$J21,2))</f>
      </c>
      <c r="N21" s="27">
        <f>IF(OR($D21="",$M21=""),"",ROUND($D21*$M21,0))</f>
      </c>
      <c r="U21" s="27">
        <f>IF($G21="","",IFERROR(VLOOKUP($G21,Products!$A:$G,4,FALSE),""))</f>
      </c>
      <c r="V21" s="28">
        <f>IF(OR($A21="",$U21=""),"",$A21+IF($B21="",0,$B21)+$U21/24)</f>
      </c>
      <c r="W21" s="27">
        <f>IF($G21="","",IFERROR(VLOOKUP($G21,Products!$A:$G,5,FALSE),""))</f>
      </c>
      <c r="X21" s="29">
        <f>IF(OR($A21="",$W21=""),"",$A21+$W21)</f>
      </c>
    </row>
    <row r="22" spans="3:24" x14ac:dyDescent="0.25">
      <c r="H22" s="25">
        <f>IF($G22="","",IFERROR(VLOOKUP($G22,Products!$A:$G,2,FALSE),""))</f>
      </c>
      <c r="I22" s="25">
        <f>IF($G22="","",IFERROR(VLOOKUP($G22,Products!$A:$G,3,FALSE),""))</f>
      </c>
      <c r="L22" s="26">
        <f>IF(OR($D22="",$J22=""),"",ROUND($D22*$J22,2))</f>
      </c>
      <c r="N22" s="27">
        <f>IF(OR($D22="",$M22=""),"",ROUND($D22*$M22,0))</f>
      </c>
      <c r="U22" s="27">
        <f>IF($G22="","",IFERROR(VLOOKUP($G22,Products!$A:$G,4,FALSE),""))</f>
      </c>
      <c r="V22" s="28">
        <f>IF(OR($A22="",$U22=""),"",$A22+IF($B22="",0,$B22)+$U22/24)</f>
      </c>
      <c r="W22" s="27">
        <f>IF($G22="","",IFERROR(VLOOKUP($G22,Products!$A:$G,5,FALSE),""))</f>
      </c>
      <c r="X22" s="29">
        <f>IF(OR($A22="",$W22=""),"",$A22+$W22)</f>
      </c>
    </row>
    <row r="23" spans="3:24" x14ac:dyDescent="0.25">
      <c r="H23" s="25">
        <f>IF($G23="","",IFERROR(VLOOKUP($G23,Products!$A:$G,2,FALSE),""))</f>
      </c>
      <c r="I23" s="25">
        <f>IF($G23="","",IFERROR(VLOOKUP($G23,Products!$A:$G,3,FALSE),""))</f>
      </c>
      <c r="L23" s="26">
        <f>IF(OR($D23="",$J23=""),"",ROUND($D23*$J23,2))</f>
      </c>
      <c r="N23" s="27">
        <f>IF(OR($D23="",$M23=""),"",ROUND($D23*$M23,0))</f>
      </c>
      <c r="U23" s="27">
        <f>IF($G23="","",IFERROR(VLOOKUP($G23,Products!$A:$G,4,FALSE),""))</f>
      </c>
      <c r="V23" s="28">
        <f>IF(OR($A23="",$U23=""),"",$A23+IF($B23="",0,$B23)+$U23/24)</f>
      </c>
      <c r="W23" s="27">
        <f>IF($G23="","",IFERROR(VLOOKUP($G23,Products!$A:$G,5,FALSE),""))</f>
      </c>
      <c r="X23" s="29">
        <f>IF(OR($A23="",$W23=""),"",$A23+$W23)</f>
      </c>
    </row>
    <row r="24" spans="3:24" x14ac:dyDescent="0.25">
      <c r="H24" s="25">
        <f>IF($G24="","",IFERROR(VLOOKUP($G24,Products!$A:$G,2,FALSE),""))</f>
      </c>
      <c r="I24" s="25">
        <f>IF($G24="","",IFERROR(VLOOKUP($G24,Products!$A:$G,3,FALSE),""))</f>
      </c>
      <c r="L24" s="26">
        <f>IF(OR($D24="",$J24=""),"",ROUND($D24*$J24,2))</f>
      </c>
      <c r="N24" s="27">
        <f>IF(OR($D24="",$M24=""),"",ROUND($D24*$M24,0))</f>
      </c>
      <c r="U24" s="27">
        <f>IF($G24="","",IFERROR(VLOOKUP($G24,Products!$A:$G,4,FALSE),""))</f>
      </c>
      <c r="V24" s="28">
        <f>IF(OR($A24="",$U24=""),"",$A24+IF($B24="",0,$B24)+$U24/24)</f>
      </c>
      <c r="W24" s="27">
        <f>IF($G24="","",IFERROR(VLOOKUP($G24,Products!$A:$G,5,FALSE),""))</f>
      </c>
      <c r="X24" s="29">
        <f>IF(OR($A24="",$W24=""),"",$A24+$W24)</f>
      </c>
    </row>
    <row r="25" spans="3:24" x14ac:dyDescent="0.25">
      <c r="H25" s="25">
        <f>IF($G25="","",IFERROR(VLOOKUP($G25,Products!$A:$G,2,FALSE),""))</f>
      </c>
      <c r="I25" s="25">
        <f>IF($G25="","",IFERROR(VLOOKUP($G25,Products!$A:$G,3,FALSE),""))</f>
      </c>
      <c r="L25" s="26">
        <f>IF(OR($D25="",$J25=""),"",ROUND($D25*$J25,2))</f>
      </c>
      <c r="N25" s="27">
        <f>IF(OR($D25="",$M25=""),"",ROUND($D25*$M25,0))</f>
      </c>
      <c r="U25" s="27">
        <f>IF($G25="","",IFERROR(VLOOKUP($G25,Products!$A:$G,4,FALSE),""))</f>
      </c>
      <c r="V25" s="28">
        <f>IF(OR($A25="",$U25=""),"",$A25+IF($B25="",0,$B25)+$U25/24)</f>
      </c>
      <c r="W25" s="27">
        <f>IF($G25="","",IFERROR(VLOOKUP($G25,Products!$A:$G,5,FALSE),""))</f>
      </c>
      <c r="X25" s="29">
        <f>IF(OR($A25="",$W25=""),"",$A25+$W25)</f>
      </c>
    </row>
    <row r="26" spans="3:24" x14ac:dyDescent="0.25">
      <c r="H26" s="25">
        <f>IF($G26="","",IFERROR(VLOOKUP($G26,Products!$A:$G,2,FALSE),""))</f>
      </c>
      <c r="I26" s="25">
        <f>IF($G26="","",IFERROR(VLOOKUP($G26,Products!$A:$G,3,FALSE),""))</f>
      </c>
      <c r="L26" s="26">
        <f>IF(OR($D26="",$J26=""),"",ROUND($D26*$J26,2))</f>
      </c>
      <c r="N26" s="27">
        <f>IF(OR($D26="",$M26=""),"",ROUND($D26*$M26,0))</f>
      </c>
      <c r="U26" s="27">
        <f>IF($G26="","",IFERROR(VLOOKUP($G26,Products!$A:$G,4,FALSE),""))</f>
      </c>
      <c r="V26" s="28">
        <f>IF(OR($A26="",$U26=""),"",$A26+IF($B26="",0,$B26)+$U26/24)</f>
      </c>
      <c r="W26" s="27">
        <f>IF($G26="","",IFERROR(VLOOKUP($G26,Products!$A:$G,5,FALSE),""))</f>
      </c>
      <c r="X26" s="29">
        <f>IF(OR($A26="",$W26=""),"",$A26+$W26)</f>
      </c>
    </row>
    <row r="27" spans="3:24" x14ac:dyDescent="0.25">
      <c r="H27" s="25">
        <f>IF($G27="","",IFERROR(VLOOKUP($G27,Products!$A:$G,2,FALSE),""))</f>
      </c>
      <c r="I27" s="25">
        <f>IF($G27="","",IFERROR(VLOOKUP($G27,Products!$A:$G,3,FALSE),""))</f>
      </c>
      <c r="L27" s="26">
        <f>IF(OR($D27="",$J27=""),"",ROUND($D27*$J27,2))</f>
      </c>
      <c r="N27" s="27">
        <f>IF(OR($D27="",$M27=""),"",ROUND($D27*$M27,0))</f>
      </c>
      <c r="U27" s="27">
        <f>IF($G27="","",IFERROR(VLOOKUP($G27,Products!$A:$G,4,FALSE),""))</f>
      </c>
      <c r="V27" s="28">
        <f>IF(OR($A27="",$U27=""),"",$A27+IF($B27="",0,$B27)+$U27/24)</f>
      </c>
      <c r="W27" s="27">
        <f>IF($G27="","",IFERROR(VLOOKUP($G27,Products!$A:$G,5,FALSE),""))</f>
      </c>
      <c r="X27" s="29">
        <f>IF(OR($A27="",$W27=""),"",$A27+$W27)</f>
      </c>
    </row>
    <row r="28" spans="3:24" x14ac:dyDescent="0.25">
      <c r="H28" s="25">
        <f>IF($G28="","",IFERROR(VLOOKUP($G28,Products!$A:$G,2,FALSE),""))</f>
      </c>
      <c r="I28" s="25">
        <f>IF($G28="","",IFERROR(VLOOKUP($G28,Products!$A:$G,3,FALSE),""))</f>
      </c>
      <c r="L28" s="26">
        <f>IF(OR($D28="",$J28=""),"",ROUND($D28*$J28,2))</f>
      </c>
      <c r="N28" s="27">
        <f>IF(OR($D28="",$M28=""),"",ROUND($D28*$M28,0))</f>
      </c>
      <c r="U28" s="27">
        <f>IF($G28="","",IFERROR(VLOOKUP($G28,Products!$A:$G,4,FALSE),""))</f>
      </c>
      <c r="V28" s="28">
        <f>IF(OR($A28="",$U28=""),"",$A28+IF($B28="",0,$B28)+$U28/24)</f>
      </c>
      <c r="W28" s="27">
        <f>IF($G28="","",IFERROR(VLOOKUP($G28,Products!$A:$G,5,FALSE),""))</f>
      </c>
      <c r="X28" s="29">
        <f>IF(OR($A28="",$W28=""),"",$A28+$W28)</f>
      </c>
    </row>
    <row r="29" spans="3:24" x14ac:dyDescent="0.25">
      <c r="H29" s="25">
        <f>IF($G29="","",IFERROR(VLOOKUP($G29,Products!$A:$G,2,FALSE),""))</f>
      </c>
      <c r="I29" s="25">
        <f>IF($G29="","",IFERROR(VLOOKUP($G29,Products!$A:$G,3,FALSE),""))</f>
      </c>
      <c r="L29" s="26">
        <f>IF(OR($D29="",$J29=""),"",ROUND($D29*$J29,2))</f>
      </c>
      <c r="N29" s="27">
        <f>IF(OR($D29="",$M29=""),"",ROUND($D29*$M29,0))</f>
      </c>
      <c r="U29" s="27">
        <f>IF($G29="","",IFERROR(VLOOKUP($G29,Products!$A:$G,4,FALSE),""))</f>
      </c>
      <c r="V29" s="28">
        <f>IF(OR($A29="",$U29=""),"",$A29+IF($B29="",0,$B29)+$U29/24)</f>
      </c>
      <c r="W29" s="27">
        <f>IF($G29="","",IFERROR(VLOOKUP($G29,Products!$A:$G,5,FALSE),""))</f>
      </c>
      <c r="X29" s="29">
        <f>IF(OR($A29="",$W29=""),"",$A29+$W29)</f>
      </c>
    </row>
    <row r="30" spans="3:24" x14ac:dyDescent="0.25">
      <c r="H30" s="25">
        <f>IF($G30="","",IFERROR(VLOOKUP($G30,Products!$A:$G,2,FALSE),""))</f>
      </c>
      <c r="I30" s="25">
        <f>IF($G30="","",IFERROR(VLOOKUP($G30,Products!$A:$G,3,FALSE),""))</f>
      </c>
      <c r="L30" s="26">
        <f>IF(OR($D30="",$J30=""),"",ROUND($D30*$J30,2))</f>
      </c>
      <c r="N30" s="27">
        <f>IF(OR($D30="",$M30=""),"",ROUND($D30*$M30,0))</f>
      </c>
      <c r="U30" s="27">
        <f>IF($G30="","",IFERROR(VLOOKUP($G30,Products!$A:$G,4,FALSE),""))</f>
      </c>
      <c r="V30" s="28">
        <f>IF(OR($A30="",$U30=""),"",$A30+IF($B30="",0,$B30)+$U30/24)</f>
      </c>
      <c r="W30" s="27">
        <f>IF($G30="","",IFERROR(VLOOKUP($G30,Products!$A:$G,5,FALSE),""))</f>
      </c>
      <c r="X30" s="29">
        <f>IF(OR($A30="",$W30=""),"",$A30+$W30)</f>
      </c>
    </row>
    <row r="31" spans="3:24" x14ac:dyDescent="0.25">
      <c r="H31" s="25">
        <f>IF($G31="","",IFERROR(VLOOKUP($G31,Products!$A:$G,2,FALSE),""))</f>
      </c>
      <c r="I31" s="25">
        <f>IF($G31="","",IFERROR(VLOOKUP($G31,Products!$A:$G,3,FALSE),""))</f>
      </c>
      <c r="L31" s="26">
        <f>IF(OR($D31="",$J31=""),"",ROUND($D31*$J31,2))</f>
      </c>
      <c r="N31" s="27">
        <f>IF(OR($D31="",$M31=""),"",ROUND($D31*$M31,0))</f>
      </c>
      <c r="U31" s="27">
        <f>IF($G31="","",IFERROR(VLOOKUP($G31,Products!$A:$G,4,FALSE),""))</f>
      </c>
      <c r="V31" s="28">
        <f>IF(OR($A31="",$U31=""),"",$A31+IF($B31="",0,$B31)+$U31/24)</f>
      </c>
      <c r="W31" s="27">
        <f>IF($G31="","",IFERROR(VLOOKUP($G31,Products!$A:$G,5,FALSE),""))</f>
      </c>
      <c r="X31" s="29">
        <f>IF(OR($A31="",$W31=""),"",$A31+$W31)</f>
      </c>
    </row>
    <row r="32" spans="3:24" x14ac:dyDescent="0.25">
      <c r="H32" s="25">
        <f>IF($G32="","",IFERROR(VLOOKUP($G32,Products!$A:$G,2,FALSE),""))</f>
      </c>
      <c r="I32" s="25">
        <f>IF($G32="","",IFERROR(VLOOKUP($G32,Products!$A:$G,3,FALSE),""))</f>
      </c>
      <c r="L32" s="26">
        <f>IF(OR($D32="",$J32=""),"",ROUND($D32*$J32,2))</f>
      </c>
      <c r="N32" s="27">
        <f>IF(OR($D32="",$M32=""),"",ROUND($D32*$M32,0))</f>
      </c>
      <c r="U32" s="27">
        <f>IF($G32="","",IFERROR(VLOOKUP($G32,Products!$A:$G,4,FALSE),""))</f>
      </c>
      <c r="V32" s="28">
        <f>IF(OR($A32="",$U32=""),"",$A32+IF($B32="",0,$B32)+$U32/24)</f>
      </c>
      <c r="W32" s="27">
        <f>IF($G32="","",IFERROR(VLOOKUP($G32,Products!$A:$G,5,FALSE),""))</f>
      </c>
      <c r="X32" s="29">
        <f>IF(OR($A32="",$W32=""),"",$A32+$W32)</f>
      </c>
    </row>
    <row r="33" spans="3:24" x14ac:dyDescent="0.25">
      <c r="H33" s="25">
        <f>IF($G33="","",IFERROR(VLOOKUP($G33,Products!$A:$G,2,FALSE),""))</f>
      </c>
      <c r="I33" s="25">
        <f>IF($G33="","",IFERROR(VLOOKUP($G33,Products!$A:$G,3,FALSE),""))</f>
      </c>
      <c r="L33" s="26">
        <f>IF(OR($D33="",$J33=""),"",ROUND($D33*$J33,2))</f>
      </c>
      <c r="N33" s="27">
        <f>IF(OR($D33="",$M33=""),"",ROUND($D33*$M33,0))</f>
      </c>
      <c r="U33" s="27">
        <f>IF($G33="","",IFERROR(VLOOKUP($G33,Products!$A:$G,4,FALSE),""))</f>
      </c>
      <c r="V33" s="28">
        <f>IF(OR($A33="",$U33=""),"",$A33+IF($B33="",0,$B33)+$U33/24)</f>
      </c>
      <c r="W33" s="27">
        <f>IF($G33="","",IFERROR(VLOOKUP($G33,Products!$A:$G,5,FALSE),""))</f>
      </c>
      <c r="X33" s="29">
        <f>IF(OR($A33="",$W33=""),"",$A33+$W33)</f>
      </c>
    </row>
    <row r="34" spans="3:24" x14ac:dyDescent="0.25">
      <c r="H34" s="25">
        <f>IF($G34="","",IFERROR(VLOOKUP($G34,Products!$A:$G,2,FALSE),""))</f>
      </c>
      <c r="I34" s="25">
        <f>IF($G34="","",IFERROR(VLOOKUP($G34,Products!$A:$G,3,FALSE),""))</f>
      </c>
      <c r="L34" s="26">
        <f>IF(OR($D34="",$J34=""),"",ROUND($D34*$J34,2))</f>
      </c>
      <c r="N34" s="27">
        <f>IF(OR($D34="",$M34=""),"",ROUND($D34*$M34,0))</f>
      </c>
      <c r="U34" s="27">
        <f>IF($G34="","",IFERROR(VLOOKUP($G34,Products!$A:$G,4,FALSE),""))</f>
      </c>
      <c r="V34" s="28">
        <f>IF(OR($A34="",$U34=""),"",$A34+IF($B34="",0,$B34)+$U34/24)</f>
      </c>
      <c r="W34" s="27">
        <f>IF($G34="","",IFERROR(VLOOKUP($G34,Products!$A:$G,5,FALSE),""))</f>
      </c>
      <c r="X34" s="29">
        <f>IF(OR($A34="",$W34=""),"",$A34+$W34)</f>
      </c>
    </row>
    <row r="35" spans="3:24" x14ac:dyDescent="0.25">
      <c r="H35" s="25">
        <f>IF($G35="","",IFERROR(VLOOKUP($G35,Products!$A:$G,2,FALSE),""))</f>
      </c>
      <c r="I35" s="25">
        <f>IF($G35="","",IFERROR(VLOOKUP($G35,Products!$A:$G,3,FALSE),""))</f>
      </c>
      <c r="L35" s="26">
        <f>IF(OR($D35="",$J35=""),"",ROUND($D35*$J35,2))</f>
      </c>
      <c r="N35" s="27">
        <f>IF(OR($D35="",$M35=""),"",ROUND($D35*$M35,0))</f>
      </c>
      <c r="U35" s="27">
        <f>IF($G35="","",IFERROR(VLOOKUP($G35,Products!$A:$G,4,FALSE),""))</f>
      </c>
      <c r="V35" s="28">
        <f>IF(OR($A35="",$U35=""),"",$A35+IF($B35="",0,$B35)+$U35/24)</f>
      </c>
      <c r="W35" s="27">
        <f>IF($G35="","",IFERROR(VLOOKUP($G35,Products!$A:$G,5,FALSE),""))</f>
      </c>
      <c r="X35" s="29">
        <f>IF(OR($A35="",$W35=""),"",$A35+$W35)</f>
      </c>
    </row>
    <row r="36" spans="3:24" x14ac:dyDescent="0.25">
      <c r="H36" s="25">
        <f>IF($G36="","",IFERROR(VLOOKUP($G36,Products!$A:$G,2,FALSE),""))</f>
      </c>
      <c r="I36" s="25">
        <f>IF($G36="","",IFERROR(VLOOKUP($G36,Products!$A:$G,3,FALSE),""))</f>
      </c>
      <c r="L36" s="26">
        <f>IF(OR($D36="",$J36=""),"",ROUND($D36*$J36,2))</f>
      </c>
      <c r="N36" s="27">
        <f>IF(OR($D36="",$M36=""),"",ROUND($D36*$M36,0))</f>
      </c>
      <c r="U36" s="27">
        <f>IF($G36="","",IFERROR(VLOOKUP($G36,Products!$A:$G,4,FALSE),""))</f>
      </c>
      <c r="V36" s="28">
        <f>IF(OR($A36="",$U36=""),"",$A36+IF($B36="",0,$B36)+$U36/24)</f>
      </c>
      <c r="W36" s="27">
        <f>IF($G36="","",IFERROR(VLOOKUP($G36,Products!$A:$G,5,FALSE),""))</f>
      </c>
      <c r="X36" s="29">
        <f>IF(OR($A36="",$W36=""),"",$A36+$W36)</f>
      </c>
    </row>
    <row r="37" spans="3:24" x14ac:dyDescent="0.25">
      <c r="H37" s="25">
        <f>IF($G37="","",IFERROR(VLOOKUP($G37,Products!$A:$G,2,FALSE),""))</f>
      </c>
      <c r="I37" s="25">
        <f>IF($G37="","",IFERROR(VLOOKUP($G37,Products!$A:$G,3,FALSE),""))</f>
      </c>
      <c r="L37" s="26">
        <f>IF(OR($D37="",$J37=""),"",ROUND($D37*$J37,2))</f>
      </c>
      <c r="N37" s="27">
        <f>IF(OR($D37="",$M37=""),"",ROUND($D37*$M37,0))</f>
      </c>
      <c r="U37" s="27">
        <f>IF($G37="","",IFERROR(VLOOKUP($G37,Products!$A:$G,4,FALSE),""))</f>
      </c>
      <c r="V37" s="28">
        <f>IF(OR($A37="",$U37=""),"",$A37+IF($B37="",0,$B37)+$U37/24)</f>
      </c>
      <c r="W37" s="27">
        <f>IF($G37="","",IFERROR(VLOOKUP($G37,Products!$A:$G,5,FALSE),""))</f>
      </c>
      <c r="X37" s="29">
        <f>IF(OR($A37="",$W37=""),"",$A37+$W37)</f>
      </c>
    </row>
    <row r="38" spans="3:24" x14ac:dyDescent="0.25">
      <c r="H38" s="25">
        <f>IF($G38="","",IFERROR(VLOOKUP($G38,Products!$A:$G,2,FALSE),""))</f>
      </c>
      <c r="I38" s="25">
        <f>IF($G38="","",IFERROR(VLOOKUP($G38,Products!$A:$G,3,FALSE),""))</f>
      </c>
      <c r="L38" s="26">
        <f>IF(OR($D38="",$J38=""),"",ROUND($D38*$J38,2))</f>
      </c>
      <c r="N38" s="27">
        <f>IF(OR($D38="",$M38=""),"",ROUND($D38*$M38,0))</f>
      </c>
      <c r="U38" s="27">
        <f>IF($G38="","",IFERROR(VLOOKUP($G38,Products!$A:$G,4,FALSE),""))</f>
      </c>
      <c r="V38" s="28">
        <f>IF(OR($A38="",$U38=""),"",$A38+IF($B38="",0,$B38)+$U38/24)</f>
      </c>
      <c r="W38" s="27">
        <f>IF($G38="","",IFERROR(VLOOKUP($G38,Products!$A:$G,5,FALSE),""))</f>
      </c>
      <c r="X38" s="29">
        <f>IF(OR($A38="",$W38=""),"",$A38+$W38)</f>
      </c>
    </row>
    <row r="39" spans="3:24" x14ac:dyDescent="0.25">
      <c r="H39" s="25">
        <f>IF($G39="","",IFERROR(VLOOKUP($G39,Products!$A:$G,2,FALSE),""))</f>
      </c>
      <c r="I39" s="25">
        <f>IF($G39="","",IFERROR(VLOOKUP($G39,Products!$A:$G,3,FALSE),""))</f>
      </c>
      <c r="L39" s="26">
        <f>IF(OR($D39="",$J39=""),"",ROUND($D39*$J39,2))</f>
      </c>
      <c r="N39" s="27">
        <f>IF(OR($D39="",$M39=""),"",ROUND($D39*$M39,0))</f>
      </c>
      <c r="U39" s="27">
        <f>IF($G39="","",IFERROR(VLOOKUP($G39,Products!$A:$G,4,FALSE),""))</f>
      </c>
      <c r="V39" s="28">
        <f>IF(OR($A39="",$U39=""),"",$A39+IF($B39="",0,$B39)+$U39/24)</f>
      </c>
      <c r="W39" s="27">
        <f>IF($G39="","",IFERROR(VLOOKUP($G39,Products!$A:$G,5,FALSE),""))</f>
      </c>
      <c r="X39" s="29">
        <f>IF(OR($A39="",$W39=""),"",$A39+$W39)</f>
      </c>
    </row>
    <row r="40" spans="3:24" x14ac:dyDescent="0.25">
      <c r="H40" s="25">
        <f>IF($G40="","",IFERROR(VLOOKUP($G40,Products!$A:$G,2,FALSE),""))</f>
      </c>
      <c r="I40" s="25">
        <f>IF($G40="","",IFERROR(VLOOKUP($G40,Products!$A:$G,3,FALSE),""))</f>
      </c>
      <c r="L40" s="26">
        <f>IF(OR($D40="",$J40=""),"",ROUND($D40*$J40,2))</f>
      </c>
      <c r="N40" s="27">
        <f>IF(OR($D40="",$M40=""),"",ROUND($D40*$M40,0))</f>
      </c>
      <c r="U40" s="27">
        <f>IF($G40="","",IFERROR(VLOOKUP($G40,Products!$A:$G,4,FALSE),""))</f>
      </c>
      <c r="V40" s="28">
        <f>IF(OR($A40="",$U40=""),"",$A40+IF($B40="",0,$B40)+$U40/24)</f>
      </c>
      <c r="W40" s="27">
        <f>IF($G40="","",IFERROR(VLOOKUP($G40,Products!$A:$G,5,FALSE),""))</f>
      </c>
      <c r="X40" s="29">
        <f>IF(OR($A40="",$W40=""),"",$A40+$W40)</f>
      </c>
    </row>
    <row r="41" spans="3:24" x14ac:dyDescent="0.25">
      <c r="H41" s="25">
        <f>IF($G41="","",IFERROR(VLOOKUP($G41,Products!$A:$G,2,FALSE),""))</f>
      </c>
      <c r="I41" s="25">
        <f>IF($G41="","",IFERROR(VLOOKUP($G41,Products!$A:$G,3,FALSE),""))</f>
      </c>
      <c r="L41" s="26">
        <f>IF(OR($D41="",$J41=""),"",ROUND($D41*$J41,2))</f>
      </c>
      <c r="N41" s="27">
        <f>IF(OR($D41="",$M41=""),"",ROUND($D41*$M41,0))</f>
      </c>
      <c r="U41" s="27">
        <f>IF($G41="","",IFERROR(VLOOKUP($G41,Products!$A:$G,4,FALSE),""))</f>
      </c>
      <c r="V41" s="28">
        <f>IF(OR($A41="",$U41=""),"",$A41+IF($B41="",0,$B41)+$U41/24)</f>
      </c>
      <c r="W41" s="27">
        <f>IF($G41="","",IFERROR(VLOOKUP($G41,Products!$A:$G,5,FALSE),""))</f>
      </c>
      <c r="X41" s="29">
        <f>IF(OR($A41="",$W41=""),"",$A41+$W41)</f>
      </c>
    </row>
    <row r="42" spans="3:24" x14ac:dyDescent="0.25">
      <c r="H42" s="25">
        <f>IF($G42="","",IFERROR(VLOOKUP($G42,Products!$A:$G,2,FALSE),""))</f>
      </c>
      <c r="I42" s="25">
        <f>IF($G42="","",IFERROR(VLOOKUP($G42,Products!$A:$G,3,FALSE),""))</f>
      </c>
      <c r="L42" s="26">
        <f>IF(OR($D42="",$J42=""),"",ROUND($D42*$J42,2))</f>
      </c>
      <c r="N42" s="27">
        <f>IF(OR($D42="",$M42=""),"",ROUND($D42*$M42,0))</f>
      </c>
      <c r="U42" s="27">
        <f>IF($G42="","",IFERROR(VLOOKUP($G42,Products!$A:$G,4,FALSE),""))</f>
      </c>
      <c r="V42" s="28">
        <f>IF(OR($A42="",$U42=""),"",$A42+IF($B42="",0,$B42)+$U42/24)</f>
      </c>
      <c r="W42" s="27">
        <f>IF($G42="","",IFERROR(VLOOKUP($G42,Products!$A:$G,5,FALSE),""))</f>
      </c>
      <c r="X42" s="29">
        <f>IF(OR($A42="",$W42=""),"",$A42+$W42)</f>
      </c>
    </row>
    <row r="43" spans="3:24" x14ac:dyDescent="0.25">
      <c r="H43" s="25">
        <f>IF($G43="","",IFERROR(VLOOKUP($G43,Products!$A:$G,2,FALSE),""))</f>
      </c>
      <c r="I43" s="25">
        <f>IF($G43="","",IFERROR(VLOOKUP($G43,Products!$A:$G,3,FALSE),""))</f>
      </c>
      <c r="L43" s="26">
        <f>IF(OR($D43="",$J43=""),"",ROUND($D43*$J43,2))</f>
      </c>
      <c r="N43" s="27">
        <f>IF(OR($D43="",$M43=""),"",ROUND($D43*$M43,0))</f>
      </c>
      <c r="U43" s="27">
        <f>IF($G43="","",IFERROR(VLOOKUP($G43,Products!$A:$G,4,FALSE),""))</f>
      </c>
      <c r="V43" s="28">
        <f>IF(OR($A43="",$U43=""),"",$A43+IF($B43="",0,$B43)+$U43/24)</f>
      </c>
      <c r="W43" s="27">
        <f>IF($G43="","",IFERROR(VLOOKUP($G43,Products!$A:$G,5,FALSE),""))</f>
      </c>
      <c r="X43" s="29">
        <f>IF(OR($A43="",$W43=""),"",$A43+$W43)</f>
      </c>
    </row>
    <row r="44" spans="3:24" x14ac:dyDescent="0.25">
      <c r="H44" s="25">
        <f>IF($G44="","",IFERROR(VLOOKUP($G44,Products!$A:$G,2,FALSE),""))</f>
      </c>
      <c r="I44" s="25">
        <f>IF($G44="","",IFERROR(VLOOKUP($G44,Products!$A:$G,3,FALSE),""))</f>
      </c>
      <c r="L44" s="26">
        <f>IF(OR($D44="",$J44=""),"",ROUND($D44*$J44,2))</f>
      </c>
      <c r="N44" s="27">
        <f>IF(OR($D44="",$M44=""),"",ROUND($D44*$M44,0))</f>
      </c>
      <c r="U44" s="27">
        <f>IF($G44="","",IFERROR(VLOOKUP($G44,Products!$A:$G,4,FALSE),""))</f>
      </c>
      <c r="V44" s="28">
        <f>IF(OR($A44="",$U44=""),"",$A44+IF($B44="",0,$B44)+$U44/24)</f>
      </c>
      <c r="W44" s="27">
        <f>IF($G44="","",IFERROR(VLOOKUP($G44,Products!$A:$G,5,FALSE),""))</f>
      </c>
      <c r="X44" s="29">
        <f>IF(OR($A44="",$W44=""),"",$A44+$W44)</f>
      </c>
    </row>
    <row r="45" spans="3:24" x14ac:dyDescent="0.25">
      <c r="H45" s="25">
        <f>IF($G45="","",IFERROR(VLOOKUP($G45,Products!$A:$G,2,FALSE),""))</f>
      </c>
      <c r="I45" s="25">
        <f>IF($G45="","",IFERROR(VLOOKUP($G45,Products!$A:$G,3,FALSE),""))</f>
      </c>
      <c r="L45" s="26">
        <f>IF(OR($D45="",$J45=""),"",ROUND($D45*$J45,2))</f>
      </c>
      <c r="N45" s="27">
        <f>IF(OR($D45="",$M45=""),"",ROUND($D45*$M45,0))</f>
      </c>
      <c r="U45" s="27">
        <f>IF($G45="","",IFERROR(VLOOKUP($G45,Products!$A:$G,4,FALSE),""))</f>
      </c>
      <c r="V45" s="28">
        <f>IF(OR($A45="",$U45=""),"",$A45+IF($B45="",0,$B45)+$U45/24)</f>
      </c>
      <c r="W45" s="27">
        <f>IF($G45="","",IFERROR(VLOOKUP($G45,Products!$A:$G,5,FALSE),""))</f>
      </c>
      <c r="X45" s="29">
        <f>IF(OR($A45="",$W45=""),"",$A45+$W45)</f>
      </c>
    </row>
    <row r="46" spans="3:24" x14ac:dyDescent="0.25">
      <c r="H46" s="25">
        <f>IF($G46="","",IFERROR(VLOOKUP($G46,Products!$A:$G,2,FALSE),""))</f>
      </c>
      <c r="I46" s="25">
        <f>IF($G46="","",IFERROR(VLOOKUP($G46,Products!$A:$G,3,FALSE),""))</f>
      </c>
      <c r="L46" s="26">
        <f>IF(OR($D46="",$J46=""),"",ROUND($D46*$J46,2))</f>
      </c>
      <c r="N46" s="27">
        <f>IF(OR($D46="",$M46=""),"",ROUND($D46*$M46,0))</f>
      </c>
      <c r="U46" s="27">
        <f>IF($G46="","",IFERROR(VLOOKUP($G46,Products!$A:$G,4,FALSE),""))</f>
      </c>
      <c r="V46" s="28">
        <f>IF(OR($A46="",$U46=""),"",$A46+IF($B46="",0,$B46)+$U46/24)</f>
      </c>
      <c r="W46" s="27">
        <f>IF($G46="","",IFERROR(VLOOKUP($G46,Products!$A:$G,5,FALSE),""))</f>
      </c>
      <c r="X46" s="29">
        <f>IF(OR($A46="",$W46=""),"",$A46+$W46)</f>
      </c>
    </row>
    <row r="47" spans="3:24" x14ac:dyDescent="0.25">
      <c r="H47" s="25">
        <f>IF($G47="","",IFERROR(VLOOKUP($G47,Products!$A:$G,2,FALSE),""))</f>
      </c>
      <c r="I47" s="25">
        <f>IF($G47="","",IFERROR(VLOOKUP($G47,Products!$A:$G,3,FALSE),""))</f>
      </c>
      <c r="L47" s="26">
        <f>IF(OR($D47="",$J47=""),"",ROUND($D47*$J47,2))</f>
      </c>
      <c r="N47" s="27">
        <f>IF(OR($D47="",$M47=""),"",ROUND($D47*$M47,0))</f>
      </c>
      <c r="U47" s="27">
        <f>IF($G47="","",IFERROR(VLOOKUP($G47,Products!$A:$G,4,FALSE),""))</f>
      </c>
      <c r="V47" s="28">
        <f>IF(OR($A47="",$U47=""),"",$A47+IF($B47="",0,$B47)+$U47/24)</f>
      </c>
      <c r="W47" s="27">
        <f>IF($G47="","",IFERROR(VLOOKUP($G47,Products!$A:$G,5,FALSE),""))</f>
      </c>
      <c r="X47" s="29">
        <f>IF(OR($A47="",$W47=""),"",$A47+$W47)</f>
      </c>
    </row>
    <row r="48" spans="3:24" x14ac:dyDescent="0.25">
      <c r="H48" s="25">
        <f>IF($G48="","",IFERROR(VLOOKUP($G48,Products!$A:$G,2,FALSE),""))</f>
      </c>
      <c r="I48" s="25">
        <f>IF($G48="","",IFERROR(VLOOKUP($G48,Products!$A:$G,3,FALSE),""))</f>
      </c>
      <c r="L48" s="26">
        <f>IF(OR($D48="",$J48=""),"",ROUND($D48*$J48,2))</f>
      </c>
      <c r="N48" s="27">
        <f>IF(OR($D48="",$M48=""),"",ROUND($D48*$M48,0))</f>
      </c>
      <c r="U48" s="27">
        <f>IF($G48="","",IFERROR(VLOOKUP($G48,Products!$A:$G,4,FALSE),""))</f>
      </c>
      <c r="V48" s="28">
        <f>IF(OR($A48="",$U48=""),"",$A48+IF($B48="",0,$B48)+$U48/24)</f>
      </c>
      <c r="W48" s="27">
        <f>IF($G48="","",IFERROR(VLOOKUP($G48,Products!$A:$G,5,FALSE),""))</f>
      </c>
      <c r="X48" s="29">
        <f>IF(OR($A48="",$W48=""),"",$A48+$W48)</f>
      </c>
    </row>
    <row r="49" spans="3:24" x14ac:dyDescent="0.25">
      <c r="H49" s="25">
        <f>IF($G49="","",IFERROR(VLOOKUP($G49,Products!$A:$G,2,FALSE),""))</f>
      </c>
      <c r="I49" s="25">
        <f>IF($G49="","",IFERROR(VLOOKUP($G49,Products!$A:$G,3,FALSE),""))</f>
      </c>
      <c r="L49" s="26">
        <f>IF(OR($D49="",$J49=""),"",ROUND($D49*$J49,2))</f>
      </c>
      <c r="N49" s="27">
        <f>IF(OR($D49="",$M49=""),"",ROUND($D49*$M49,0))</f>
      </c>
      <c r="U49" s="27">
        <f>IF($G49="","",IFERROR(VLOOKUP($G49,Products!$A:$G,4,FALSE),""))</f>
      </c>
      <c r="V49" s="28">
        <f>IF(OR($A49="",$U49=""),"",$A49+IF($B49="",0,$B49)+$U49/24)</f>
      </c>
      <c r="W49" s="27">
        <f>IF($G49="","",IFERROR(VLOOKUP($G49,Products!$A:$G,5,FALSE),""))</f>
      </c>
      <c r="X49" s="29">
        <f>IF(OR($A49="",$W49=""),"",$A49+$W49)</f>
      </c>
    </row>
    <row r="50" spans="3:24" x14ac:dyDescent="0.25">
      <c r="H50" s="25">
        <f>IF($G50="","",IFERROR(VLOOKUP($G50,Products!$A:$G,2,FALSE),""))</f>
      </c>
      <c r="I50" s="25">
        <f>IF($G50="","",IFERROR(VLOOKUP($G50,Products!$A:$G,3,FALSE),""))</f>
      </c>
      <c r="L50" s="26">
        <f>IF(OR($D50="",$J50=""),"",ROUND($D50*$J50,2))</f>
      </c>
      <c r="N50" s="27">
        <f>IF(OR($D50="",$M50=""),"",ROUND($D50*$M50,0))</f>
      </c>
      <c r="U50" s="27">
        <f>IF($G50="","",IFERROR(VLOOKUP($G50,Products!$A:$G,4,FALSE),""))</f>
      </c>
      <c r="V50" s="28">
        <f>IF(OR($A50="",$U50=""),"",$A50+IF($B50="",0,$B50)+$U50/24)</f>
      </c>
      <c r="W50" s="27">
        <f>IF($G50="","",IFERROR(VLOOKUP($G50,Products!$A:$G,5,FALSE),""))</f>
      </c>
      <c r="X50" s="29">
        <f>IF(OR($A50="",$W50=""),"",$A50+$W50)</f>
      </c>
    </row>
    <row r="51" spans="3:24" x14ac:dyDescent="0.25">
      <c r="H51" s="25">
        <f>IF($G51="","",IFERROR(VLOOKUP($G51,Products!$A:$G,2,FALSE),""))</f>
      </c>
      <c r="I51" s="25">
        <f>IF($G51="","",IFERROR(VLOOKUP($G51,Products!$A:$G,3,FALSE),""))</f>
      </c>
      <c r="L51" s="26">
        <f>IF(OR($D51="",$J51=""),"",ROUND($D51*$J51,2))</f>
      </c>
      <c r="N51" s="27">
        <f>IF(OR($D51="",$M51=""),"",ROUND($D51*$M51,0))</f>
      </c>
      <c r="U51" s="27">
        <f>IF($G51="","",IFERROR(VLOOKUP($G51,Products!$A:$G,4,FALSE),""))</f>
      </c>
      <c r="V51" s="28">
        <f>IF(OR($A51="",$U51=""),"",$A51+IF($B51="",0,$B51)+$U51/24)</f>
      </c>
      <c r="W51" s="27">
        <f>IF($G51="","",IFERROR(VLOOKUP($G51,Products!$A:$G,5,FALSE),""))</f>
      </c>
      <c r="X51" s="29">
        <f>IF(OR($A51="",$W51=""),"",$A51+$W51)</f>
      </c>
    </row>
    <row r="52" spans="3:24" x14ac:dyDescent="0.25">
      <c r="H52" s="25">
        <f>IF($G52="","",IFERROR(VLOOKUP($G52,Products!$A:$G,2,FALSE),""))</f>
      </c>
      <c r="I52" s="25">
        <f>IF($G52="","",IFERROR(VLOOKUP($G52,Products!$A:$G,3,FALSE),""))</f>
      </c>
      <c r="L52" s="26">
        <f>IF(OR($D52="",$J52=""),"",ROUND($D52*$J52,2))</f>
      </c>
      <c r="N52" s="27">
        <f>IF(OR($D52="",$M52=""),"",ROUND($D52*$M52,0))</f>
      </c>
      <c r="U52" s="27">
        <f>IF($G52="","",IFERROR(VLOOKUP($G52,Products!$A:$G,4,FALSE),""))</f>
      </c>
      <c r="V52" s="28">
        <f>IF(OR($A52="",$U52=""),"",$A52+IF($B52="",0,$B52)+$U52/24)</f>
      </c>
      <c r="W52" s="27">
        <f>IF($G52="","",IFERROR(VLOOKUP($G52,Products!$A:$G,5,FALSE),""))</f>
      </c>
      <c r="X52" s="29">
        <f>IF(OR($A52="",$W52=""),"",$A52+$W52)</f>
      </c>
    </row>
    <row r="53" spans="3:24" x14ac:dyDescent="0.25">
      <c r="H53" s="25">
        <f>IF($G53="","",IFERROR(VLOOKUP($G53,Products!$A:$G,2,FALSE),""))</f>
      </c>
      <c r="I53" s="25">
        <f>IF($G53="","",IFERROR(VLOOKUP($G53,Products!$A:$G,3,FALSE),""))</f>
      </c>
      <c r="L53" s="26">
        <f>IF(OR($D53="",$J53=""),"",ROUND($D53*$J53,2))</f>
      </c>
      <c r="N53" s="27">
        <f>IF(OR($D53="",$M53=""),"",ROUND($D53*$M53,0))</f>
      </c>
      <c r="U53" s="27">
        <f>IF($G53="","",IFERROR(VLOOKUP($G53,Products!$A:$G,4,FALSE),""))</f>
      </c>
      <c r="V53" s="28">
        <f>IF(OR($A53="",$U53=""),"",$A53+IF($B53="",0,$B53)+$U53/24)</f>
      </c>
      <c r="W53" s="27">
        <f>IF($G53="","",IFERROR(VLOOKUP($G53,Products!$A:$G,5,FALSE),""))</f>
      </c>
      <c r="X53" s="29">
        <f>IF(OR($A53="",$W53=""),"",$A53+$W53)</f>
      </c>
    </row>
    <row r="54" spans="3:24" x14ac:dyDescent="0.25">
      <c r="H54" s="25">
        <f>IF($G54="","",IFERROR(VLOOKUP($G54,Products!$A:$G,2,FALSE),""))</f>
      </c>
      <c r="I54" s="25">
        <f>IF($G54="","",IFERROR(VLOOKUP($G54,Products!$A:$G,3,FALSE),""))</f>
      </c>
      <c r="L54" s="26">
        <f>IF(OR($D54="",$J54=""),"",ROUND($D54*$J54,2))</f>
      </c>
      <c r="N54" s="27">
        <f>IF(OR($D54="",$M54=""),"",ROUND($D54*$M54,0))</f>
      </c>
      <c r="U54" s="27">
        <f>IF($G54="","",IFERROR(VLOOKUP($G54,Products!$A:$G,4,FALSE),""))</f>
      </c>
      <c r="V54" s="28">
        <f>IF(OR($A54="",$U54=""),"",$A54+IF($B54="",0,$B54)+$U54/24)</f>
      </c>
      <c r="W54" s="27">
        <f>IF($G54="","",IFERROR(VLOOKUP($G54,Products!$A:$G,5,FALSE),""))</f>
      </c>
      <c r="X54" s="29">
        <f>IF(OR($A54="",$W54=""),"",$A54+$W54)</f>
      </c>
    </row>
    <row r="55" spans="3:24" x14ac:dyDescent="0.25">
      <c r="H55" s="25">
        <f>IF($G55="","",IFERROR(VLOOKUP($G55,Products!$A:$G,2,FALSE),""))</f>
      </c>
      <c r="I55" s="25">
        <f>IF($G55="","",IFERROR(VLOOKUP($G55,Products!$A:$G,3,FALSE),""))</f>
      </c>
      <c r="L55" s="26">
        <f>IF(OR($D55="",$J55=""),"",ROUND($D55*$J55,2))</f>
      </c>
      <c r="N55" s="27">
        <f>IF(OR($D55="",$M55=""),"",ROUND($D55*$M55,0))</f>
      </c>
      <c r="U55" s="27">
        <f>IF($G55="","",IFERROR(VLOOKUP($G55,Products!$A:$G,4,FALSE),""))</f>
      </c>
      <c r="V55" s="28">
        <f>IF(OR($A55="",$U55=""),"",$A55+IF($B55="",0,$B55)+$U55/24)</f>
      </c>
      <c r="W55" s="27">
        <f>IF($G55="","",IFERROR(VLOOKUP($G55,Products!$A:$G,5,FALSE),""))</f>
      </c>
      <c r="X55" s="29">
        <f>IF(OR($A55="",$W55=""),"",$A55+$W55)</f>
      </c>
    </row>
    <row r="56" spans="3:24" x14ac:dyDescent="0.25">
      <c r="H56" s="25">
        <f>IF($G56="","",IFERROR(VLOOKUP($G56,Products!$A:$G,2,FALSE),""))</f>
      </c>
      <c r="I56" s="25">
        <f>IF($G56="","",IFERROR(VLOOKUP($G56,Products!$A:$G,3,FALSE),""))</f>
      </c>
      <c r="L56" s="26">
        <f>IF(OR($D56="",$J56=""),"",ROUND($D56*$J56,2))</f>
      </c>
      <c r="N56" s="27">
        <f>IF(OR($D56="",$M56=""),"",ROUND($D56*$M56,0))</f>
      </c>
      <c r="U56" s="27">
        <f>IF($G56="","",IFERROR(VLOOKUP($G56,Products!$A:$G,4,FALSE),""))</f>
      </c>
      <c r="V56" s="28">
        <f>IF(OR($A56="",$U56=""),"",$A56+IF($B56="",0,$B56)+$U56/24)</f>
      </c>
      <c r="W56" s="27">
        <f>IF($G56="","",IFERROR(VLOOKUP($G56,Products!$A:$G,5,FALSE),""))</f>
      </c>
      <c r="X56" s="29">
        <f>IF(OR($A56="",$W56=""),"",$A56+$W56)</f>
      </c>
    </row>
    <row r="57" spans="3:24" x14ac:dyDescent="0.25">
      <c r="H57" s="25">
        <f>IF($G57="","",IFERROR(VLOOKUP($G57,Products!$A:$G,2,FALSE),""))</f>
      </c>
      <c r="I57" s="25">
        <f>IF($G57="","",IFERROR(VLOOKUP($G57,Products!$A:$G,3,FALSE),""))</f>
      </c>
      <c r="L57" s="26">
        <f>IF(OR($D57="",$J57=""),"",ROUND($D57*$J57,2))</f>
      </c>
      <c r="N57" s="27">
        <f>IF(OR($D57="",$M57=""),"",ROUND($D57*$M57,0))</f>
      </c>
      <c r="U57" s="27">
        <f>IF($G57="","",IFERROR(VLOOKUP($G57,Products!$A:$G,4,FALSE),""))</f>
      </c>
      <c r="V57" s="28">
        <f>IF(OR($A57="",$U57=""),"",$A57+IF($B57="",0,$B57)+$U57/24)</f>
      </c>
      <c r="W57" s="27">
        <f>IF($G57="","",IFERROR(VLOOKUP($G57,Products!$A:$G,5,FALSE),""))</f>
      </c>
      <c r="X57" s="29">
        <f>IF(OR($A57="",$W57=""),"",$A57+$W57)</f>
      </c>
    </row>
    <row r="58" spans="3:24" x14ac:dyDescent="0.25">
      <c r="H58" s="25">
        <f>IF($G58="","",IFERROR(VLOOKUP($G58,Products!$A:$G,2,FALSE),""))</f>
      </c>
      <c r="I58" s="25">
        <f>IF($G58="","",IFERROR(VLOOKUP($G58,Products!$A:$G,3,FALSE),""))</f>
      </c>
      <c r="L58" s="26">
        <f>IF(OR($D58="",$J58=""),"",ROUND($D58*$J58,2))</f>
      </c>
      <c r="N58" s="27">
        <f>IF(OR($D58="",$M58=""),"",ROUND($D58*$M58,0))</f>
      </c>
      <c r="U58" s="27">
        <f>IF($G58="","",IFERROR(VLOOKUP($G58,Products!$A:$G,4,FALSE),""))</f>
      </c>
      <c r="V58" s="28">
        <f>IF(OR($A58="",$U58=""),"",$A58+IF($B58="",0,$B58)+$U58/24)</f>
      </c>
      <c r="W58" s="27">
        <f>IF($G58="","",IFERROR(VLOOKUP($G58,Products!$A:$G,5,FALSE),""))</f>
      </c>
      <c r="X58" s="29">
        <f>IF(OR($A58="",$W58=""),"",$A58+$W58)</f>
      </c>
    </row>
    <row r="59" spans="3:24" x14ac:dyDescent="0.25">
      <c r="H59" s="25">
        <f>IF($G59="","",IFERROR(VLOOKUP($G59,Products!$A:$G,2,FALSE),""))</f>
      </c>
      <c r="I59" s="25">
        <f>IF($G59="","",IFERROR(VLOOKUP($G59,Products!$A:$G,3,FALSE),""))</f>
      </c>
      <c r="L59" s="26">
        <f>IF(OR($D59="",$J59=""),"",ROUND($D59*$J59,2))</f>
      </c>
      <c r="N59" s="27">
        <f>IF(OR($D59="",$M59=""),"",ROUND($D59*$M59,0))</f>
      </c>
      <c r="U59" s="27">
        <f>IF($G59="","",IFERROR(VLOOKUP($G59,Products!$A:$G,4,FALSE),""))</f>
      </c>
      <c r="V59" s="28">
        <f>IF(OR($A59="",$U59=""),"",$A59+IF($B59="",0,$B59)+$U59/24)</f>
      </c>
      <c r="W59" s="27">
        <f>IF($G59="","",IFERROR(VLOOKUP($G59,Products!$A:$G,5,FALSE),""))</f>
      </c>
      <c r="X59" s="29">
        <f>IF(OR($A59="",$W59=""),"",$A59+$W59)</f>
      </c>
    </row>
    <row r="60" spans="3:24" x14ac:dyDescent="0.25">
      <c r="H60" s="25">
        <f>IF($G60="","",IFERROR(VLOOKUP($G60,Products!$A:$G,2,FALSE),""))</f>
      </c>
      <c r="I60" s="25">
        <f>IF($G60="","",IFERROR(VLOOKUP($G60,Products!$A:$G,3,FALSE),""))</f>
      </c>
      <c r="L60" s="26">
        <f>IF(OR($D60="",$J60=""),"",ROUND($D60*$J60,2))</f>
      </c>
      <c r="N60" s="27">
        <f>IF(OR($D60="",$M60=""),"",ROUND($D60*$M60,0))</f>
      </c>
      <c r="U60" s="27">
        <f>IF($G60="","",IFERROR(VLOOKUP($G60,Products!$A:$G,4,FALSE),""))</f>
      </c>
      <c r="V60" s="28">
        <f>IF(OR($A60="",$U60=""),"",$A60+IF($B60="",0,$B60)+$U60/24)</f>
      </c>
      <c r="W60" s="27">
        <f>IF($G60="","",IFERROR(VLOOKUP($G60,Products!$A:$G,5,FALSE),""))</f>
      </c>
      <c r="X60" s="29">
        <f>IF(OR($A60="",$W60=""),"",$A60+$W60)</f>
      </c>
    </row>
    <row r="61" spans="3:24" x14ac:dyDescent="0.25">
      <c r="H61" s="25">
        <f>IF($G61="","",IFERROR(VLOOKUP($G61,Products!$A:$G,2,FALSE),""))</f>
      </c>
      <c r="I61" s="25">
        <f>IF($G61="","",IFERROR(VLOOKUP($G61,Products!$A:$G,3,FALSE),""))</f>
      </c>
      <c r="L61" s="26">
        <f>IF(OR($D61="",$J61=""),"",ROUND($D61*$J61,2))</f>
      </c>
      <c r="N61" s="27">
        <f>IF(OR($D61="",$M61=""),"",ROUND($D61*$M61,0))</f>
      </c>
      <c r="U61" s="27">
        <f>IF($G61="","",IFERROR(VLOOKUP($G61,Products!$A:$G,4,FALSE),""))</f>
      </c>
      <c r="V61" s="28">
        <f>IF(OR($A61="",$U61=""),"",$A61+IF($B61="",0,$B61)+$U61/24)</f>
      </c>
      <c r="W61" s="27">
        <f>IF($G61="","",IFERROR(VLOOKUP($G61,Products!$A:$G,5,FALSE),""))</f>
      </c>
      <c r="X61" s="29">
        <f>IF(OR($A61="",$W61=""),"",$A61+$W61)</f>
      </c>
    </row>
    <row r="62" spans="3:24" x14ac:dyDescent="0.25">
      <c r="H62" s="25">
        <f>IF($G62="","",IFERROR(VLOOKUP($G62,Products!$A:$G,2,FALSE),""))</f>
      </c>
      <c r="I62" s="25">
        <f>IF($G62="","",IFERROR(VLOOKUP($G62,Products!$A:$G,3,FALSE),""))</f>
      </c>
      <c r="L62" s="26">
        <f>IF(OR($D62="",$J62=""),"",ROUND($D62*$J62,2))</f>
      </c>
      <c r="N62" s="27">
        <f>IF(OR($D62="",$M62=""),"",ROUND($D62*$M62,0))</f>
      </c>
      <c r="U62" s="27">
        <f>IF($G62="","",IFERROR(VLOOKUP($G62,Products!$A:$G,4,FALSE),""))</f>
      </c>
      <c r="V62" s="28">
        <f>IF(OR($A62="",$U62=""),"",$A62+IF($B62="",0,$B62)+$U62/24)</f>
      </c>
      <c r="W62" s="27">
        <f>IF($G62="","",IFERROR(VLOOKUP($G62,Products!$A:$G,5,FALSE),""))</f>
      </c>
      <c r="X62" s="29">
        <f>IF(OR($A62="",$W62=""),"",$A62+$W62)</f>
      </c>
    </row>
    <row r="63" spans="3:24" x14ac:dyDescent="0.25">
      <c r="H63" s="25">
        <f>IF($G63="","",IFERROR(VLOOKUP($G63,Products!$A:$G,2,FALSE),""))</f>
      </c>
      <c r="I63" s="25">
        <f>IF($G63="","",IFERROR(VLOOKUP($G63,Products!$A:$G,3,FALSE),""))</f>
      </c>
      <c r="L63" s="26">
        <f>IF(OR($D63="",$J63=""),"",ROUND($D63*$J63,2))</f>
      </c>
      <c r="N63" s="27">
        <f>IF(OR($D63="",$M63=""),"",ROUND($D63*$M63,0))</f>
      </c>
      <c r="U63" s="27">
        <f>IF($G63="","",IFERROR(VLOOKUP($G63,Products!$A:$G,4,FALSE),""))</f>
      </c>
      <c r="V63" s="28">
        <f>IF(OR($A63="",$U63=""),"",$A63+IF($B63="",0,$B63)+$U63/24)</f>
      </c>
      <c r="W63" s="27">
        <f>IF($G63="","",IFERROR(VLOOKUP($G63,Products!$A:$G,5,FALSE),""))</f>
      </c>
      <c r="X63" s="29">
        <f>IF(OR($A63="",$W63=""),"",$A63+$W63)</f>
      </c>
    </row>
    <row r="64" spans="3:24" x14ac:dyDescent="0.25">
      <c r="H64" s="25">
        <f>IF($G64="","",IFERROR(VLOOKUP($G64,Products!$A:$G,2,FALSE),""))</f>
      </c>
      <c r="I64" s="25">
        <f>IF($G64="","",IFERROR(VLOOKUP($G64,Products!$A:$G,3,FALSE),""))</f>
      </c>
      <c r="L64" s="26">
        <f>IF(OR($D64="",$J64=""),"",ROUND($D64*$J64,2))</f>
      </c>
      <c r="N64" s="27">
        <f>IF(OR($D64="",$M64=""),"",ROUND($D64*$M64,0))</f>
      </c>
      <c r="U64" s="27">
        <f>IF($G64="","",IFERROR(VLOOKUP($G64,Products!$A:$G,4,FALSE),""))</f>
      </c>
      <c r="V64" s="28">
        <f>IF(OR($A64="",$U64=""),"",$A64+IF($B64="",0,$B64)+$U64/24)</f>
      </c>
      <c r="W64" s="27">
        <f>IF($G64="","",IFERROR(VLOOKUP($G64,Products!$A:$G,5,FALSE),""))</f>
      </c>
      <c r="X64" s="29">
        <f>IF(OR($A64="",$W64=""),"",$A64+$W64)</f>
      </c>
    </row>
    <row r="65" spans="3:24" x14ac:dyDescent="0.25">
      <c r="H65" s="25">
        <f>IF($G65="","",IFERROR(VLOOKUP($G65,Products!$A:$G,2,FALSE),""))</f>
      </c>
      <c r="I65" s="25">
        <f>IF($G65="","",IFERROR(VLOOKUP($G65,Products!$A:$G,3,FALSE),""))</f>
      </c>
      <c r="L65" s="26">
        <f>IF(OR($D65="",$J65=""),"",ROUND($D65*$J65,2))</f>
      </c>
      <c r="N65" s="27">
        <f>IF(OR($D65="",$M65=""),"",ROUND($D65*$M65,0))</f>
      </c>
      <c r="U65" s="27">
        <f>IF($G65="","",IFERROR(VLOOKUP($G65,Products!$A:$G,4,FALSE),""))</f>
      </c>
      <c r="V65" s="28">
        <f>IF(OR($A65="",$U65=""),"",$A65+IF($B65="",0,$B65)+$U65/24)</f>
      </c>
      <c r="W65" s="27">
        <f>IF($G65="","",IFERROR(VLOOKUP($G65,Products!$A:$G,5,FALSE),""))</f>
      </c>
      <c r="X65" s="29">
        <f>IF(OR($A65="",$W65=""),"",$A65+$W65)</f>
      </c>
    </row>
    <row r="66" spans="3:24" x14ac:dyDescent="0.25">
      <c r="H66" s="25">
        <f>IF($G66="","",IFERROR(VLOOKUP($G66,Products!$A:$G,2,FALSE),""))</f>
      </c>
      <c r="I66" s="25">
        <f>IF($G66="","",IFERROR(VLOOKUP($G66,Products!$A:$G,3,FALSE),""))</f>
      </c>
      <c r="L66" s="26">
        <f>IF(OR($D66="",$J66=""),"",ROUND($D66*$J66,2))</f>
      </c>
      <c r="N66" s="27">
        <f>IF(OR($D66="",$M66=""),"",ROUND($D66*$M66,0))</f>
      </c>
      <c r="U66" s="27">
        <f>IF($G66="","",IFERROR(VLOOKUP($G66,Products!$A:$G,4,FALSE),""))</f>
      </c>
      <c r="V66" s="28">
        <f>IF(OR($A66="",$U66=""),"",$A66+IF($B66="",0,$B66)+$U66/24)</f>
      </c>
      <c r="W66" s="27">
        <f>IF($G66="","",IFERROR(VLOOKUP($G66,Products!$A:$G,5,FALSE),""))</f>
      </c>
      <c r="X66" s="29">
        <f>IF(OR($A66="",$W66=""),"",$A66+$W66)</f>
      </c>
    </row>
    <row r="67" spans="3:24" x14ac:dyDescent="0.25">
      <c r="H67" s="25">
        <f>IF($G67="","",IFERROR(VLOOKUP($G67,Products!$A:$G,2,FALSE),""))</f>
      </c>
      <c r="I67" s="25">
        <f>IF($G67="","",IFERROR(VLOOKUP($G67,Products!$A:$G,3,FALSE),""))</f>
      </c>
      <c r="L67" s="26">
        <f>IF(OR($D67="",$J67=""),"",ROUND($D67*$J67,2))</f>
      </c>
      <c r="N67" s="27">
        <f>IF(OR($D67="",$M67=""),"",ROUND($D67*$M67,0))</f>
      </c>
      <c r="U67" s="27">
        <f>IF($G67="","",IFERROR(VLOOKUP($G67,Products!$A:$G,4,FALSE),""))</f>
      </c>
      <c r="V67" s="28">
        <f>IF(OR($A67="",$U67=""),"",$A67+IF($B67="",0,$B67)+$U67/24)</f>
      </c>
      <c r="W67" s="27">
        <f>IF($G67="","",IFERROR(VLOOKUP($G67,Products!$A:$G,5,FALSE),""))</f>
      </c>
      <c r="X67" s="29">
        <f>IF(OR($A67="",$W67=""),"",$A67+$W67)</f>
      </c>
    </row>
    <row r="68" spans="3:24" x14ac:dyDescent="0.25">
      <c r="H68" s="25">
        <f>IF($G68="","",IFERROR(VLOOKUP($G68,Products!$A:$G,2,FALSE),""))</f>
      </c>
      <c r="I68" s="25">
        <f>IF($G68="","",IFERROR(VLOOKUP($G68,Products!$A:$G,3,FALSE),""))</f>
      </c>
      <c r="L68" s="26">
        <f>IF(OR($D68="",$J68=""),"",ROUND($D68*$J68,2))</f>
      </c>
      <c r="N68" s="27">
        <f>IF(OR($D68="",$M68=""),"",ROUND($D68*$M68,0))</f>
      </c>
      <c r="U68" s="27">
        <f>IF($G68="","",IFERROR(VLOOKUP($G68,Products!$A:$G,4,FALSE),""))</f>
      </c>
      <c r="V68" s="28">
        <f>IF(OR($A68="",$U68=""),"",$A68+IF($B68="",0,$B68)+$U68/24)</f>
      </c>
      <c r="W68" s="27">
        <f>IF($G68="","",IFERROR(VLOOKUP($G68,Products!$A:$G,5,FALSE),""))</f>
      </c>
      <c r="X68" s="29">
        <f>IF(OR($A68="",$W68=""),"",$A68+$W68)</f>
      </c>
    </row>
    <row r="69" spans="3:24" x14ac:dyDescent="0.25">
      <c r="H69" s="25">
        <f>IF($G69="","",IFERROR(VLOOKUP($G69,Products!$A:$G,2,FALSE),""))</f>
      </c>
      <c r="I69" s="25">
        <f>IF($G69="","",IFERROR(VLOOKUP($G69,Products!$A:$G,3,FALSE),""))</f>
      </c>
      <c r="L69" s="26">
        <f>IF(OR($D69="",$J69=""),"",ROUND($D69*$J69,2))</f>
      </c>
      <c r="N69" s="27">
        <f>IF(OR($D69="",$M69=""),"",ROUND($D69*$M69,0))</f>
      </c>
      <c r="U69" s="27">
        <f>IF($G69="","",IFERROR(VLOOKUP($G69,Products!$A:$G,4,FALSE),""))</f>
      </c>
      <c r="V69" s="28">
        <f>IF(OR($A69="",$U69=""),"",$A69+IF($B69="",0,$B69)+$U69/24)</f>
      </c>
      <c r="W69" s="27">
        <f>IF($G69="","",IFERROR(VLOOKUP($G69,Products!$A:$G,5,FALSE),""))</f>
      </c>
      <c r="X69" s="29">
        <f>IF(OR($A69="",$W69=""),"",$A69+$W69)</f>
      </c>
    </row>
    <row r="70" spans="3:24" x14ac:dyDescent="0.25">
      <c r="H70" s="25">
        <f>IF($G70="","",IFERROR(VLOOKUP($G70,Products!$A:$G,2,FALSE),""))</f>
      </c>
      <c r="I70" s="25">
        <f>IF($G70="","",IFERROR(VLOOKUP($G70,Products!$A:$G,3,FALSE),""))</f>
      </c>
      <c r="L70" s="26">
        <f>IF(OR($D70="",$J70=""),"",ROUND($D70*$J70,2))</f>
      </c>
      <c r="N70" s="27">
        <f>IF(OR($D70="",$M70=""),"",ROUND($D70*$M70,0))</f>
      </c>
      <c r="U70" s="27">
        <f>IF($G70="","",IFERROR(VLOOKUP($G70,Products!$A:$G,4,FALSE),""))</f>
      </c>
      <c r="V70" s="28">
        <f>IF(OR($A70="",$U70=""),"",$A70+IF($B70="",0,$B70)+$U70/24)</f>
      </c>
      <c r="W70" s="27">
        <f>IF($G70="","",IFERROR(VLOOKUP($G70,Products!$A:$G,5,FALSE),""))</f>
      </c>
      <c r="X70" s="29">
        <f>IF(OR($A70="",$W70=""),"",$A70+$W70)</f>
      </c>
    </row>
    <row r="71" spans="3:24" x14ac:dyDescent="0.25">
      <c r="H71" s="25">
        <f>IF($G71="","",IFERROR(VLOOKUP($G71,Products!$A:$G,2,FALSE),""))</f>
      </c>
      <c r="I71" s="25">
        <f>IF($G71="","",IFERROR(VLOOKUP($G71,Products!$A:$G,3,FALSE),""))</f>
      </c>
      <c r="L71" s="26">
        <f>IF(OR($D71="",$J71=""),"",ROUND($D71*$J71,2))</f>
      </c>
      <c r="N71" s="27">
        <f>IF(OR($D71="",$M71=""),"",ROUND($D71*$M71,0))</f>
      </c>
      <c r="U71" s="27">
        <f>IF($G71="","",IFERROR(VLOOKUP($G71,Products!$A:$G,4,FALSE),""))</f>
      </c>
      <c r="V71" s="28">
        <f>IF(OR($A71="",$U71=""),"",$A71+IF($B71="",0,$B71)+$U71/24)</f>
      </c>
      <c r="W71" s="27">
        <f>IF($G71="","",IFERROR(VLOOKUP($G71,Products!$A:$G,5,FALSE),""))</f>
      </c>
      <c r="X71" s="29">
        <f>IF(OR($A71="",$W71=""),"",$A71+$W71)</f>
      </c>
    </row>
    <row r="72" spans="3:24" x14ac:dyDescent="0.25">
      <c r="H72" s="25">
        <f>IF($G72="","",IFERROR(VLOOKUP($G72,Products!$A:$G,2,FALSE),""))</f>
      </c>
      <c r="I72" s="25">
        <f>IF($G72="","",IFERROR(VLOOKUP($G72,Products!$A:$G,3,FALSE),""))</f>
      </c>
      <c r="L72" s="26">
        <f>IF(OR($D72="",$J72=""),"",ROUND($D72*$J72,2))</f>
      </c>
      <c r="N72" s="27">
        <f>IF(OR($D72="",$M72=""),"",ROUND($D72*$M72,0))</f>
      </c>
      <c r="U72" s="27">
        <f>IF($G72="","",IFERROR(VLOOKUP($G72,Products!$A:$G,4,FALSE),""))</f>
      </c>
      <c r="V72" s="28">
        <f>IF(OR($A72="",$U72=""),"",$A72+IF($B72="",0,$B72)+$U72/24)</f>
      </c>
      <c r="W72" s="27">
        <f>IF($G72="","",IFERROR(VLOOKUP($G72,Products!$A:$G,5,FALSE),""))</f>
      </c>
      <c r="X72" s="29">
        <f>IF(OR($A72="",$W72=""),"",$A72+$W72)</f>
      </c>
    </row>
    <row r="73" spans="3:24" x14ac:dyDescent="0.25">
      <c r="H73" s="25">
        <f>IF($G73="","",IFERROR(VLOOKUP($G73,Products!$A:$G,2,FALSE),""))</f>
      </c>
      <c r="I73" s="25">
        <f>IF($G73="","",IFERROR(VLOOKUP($G73,Products!$A:$G,3,FALSE),""))</f>
      </c>
      <c r="L73" s="26">
        <f>IF(OR($D73="",$J73=""),"",ROUND($D73*$J73,2))</f>
      </c>
      <c r="N73" s="27">
        <f>IF(OR($D73="",$M73=""),"",ROUND($D73*$M73,0))</f>
      </c>
      <c r="U73" s="27">
        <f>IF($G73="","",IFERROR(VLOOKUP($G73,Products!$A:$G,4,FALSE),""))</f>
      </c>
      <c r="V73" s="28">
        <f>IF(OR($A73="",$U73=""),"",$A73+IF($B73="",0,$B73)+$U73/24)</f>
      </c>
      <c r="W73" s="27">
        <f>IF($G73="","",IFERROR(VLOOKUP($G73,Products!$A:$G,5,FALSE),""))</f>
      </c>
      <c r="X73" s="29">
        <f>IF(OR($A73="",$W73=""),"",$A73+$W73)</f>
      </c>
    </row>
    <row r="74" spans="3:24" x14ac:dyDescent="0.25">
      <c r="H74" s="25">
        <f>IF($G74="","",IFERROR(VLOOKUP($G74,Products!$A:$G,2,FALSE),""))</f>
      </c>
      <c r="I74" s="25">
        <f>IF($G74="","",IFERROR(VLOOKUP($G74,Products!$A:$G,3,FALSE),""))</f>
      </c>
      <c r="L74" s="26">
        <f>IF(OR($D74="",$J74=""),"",ROUND($D74*$J74,2))</f>
      </c>
      <c r="N74" s="27">
        <f>IF(OR($D74="",$M74=""),"",ROUND($D74*$M74,0))</f>
      </c>
      <c r="U74" s="27">
        <f>IF($G74="","",IFERROR(VLOOKUP($G74,Products!$A:$G,4,FALSE),""))</f>
      </c>
      <c r="V74" s="28">
        <f>IF(OR($A74="",$U74=""),"",$A74+IF($B74="",0,$B74)+$U74/24)</f>
      </c>
      <c r="W74" s="27">
        <f>IF($G74="","",IFERROR(VLOOKUP($G74,Products!$A:$G,5,FALSE),""))</f>
      </c>
      <c r="X74" s="29">
        <f>IF(OR($A74="",$W74=""),"",$A74+$W74)</f>
      </c>
    </row>
    <row r="75" spans="3:24" x14ac:dyDescent="0.25">
      <c r="H75" s="25">
        <f>IF($G75="","",IFERROR(VLOOKUP($G75,Products!$A:$G,2,FALSE),""))</f>
      </c>
      <c r="I75" s="25">
        <f>IF($G75="","",IFERROR(VLOOKUP($G75,Products!$A:$G,3,FALSE),""))</f>
      </c>
      <c r="L75" s="26">
        <f>IF(OR($D75="",$J75=""),"",ROUND($D75*$J75,2))</f>
      </c>
      <c r="N75" s="27">
        <f>IF(OR($D75="",$M75=""),"",ROUND($D75*$M75,0))</f>
      </c>
      <c r="U75" s="27">
        <f>IF($G75="","",IFERROR(VLOOKUP($G75,Products!$A:$G,4,FALSE),""))</f>
      </c>
      <c r="V75" s="28">
        <f>IF(OR($A75="",$U75=""),"",$A75+IF($B75="",0,$B75)+$U75/24)</f>
      </c>
      <c r="W75" s="27">
        <f>IF($G75="","",IFERROR(VLOOKUP($G75,Products!$A:$G,5,FALSE),""))</f>
      </c>
      <c r="X75" s="29">
        <f>IF(OR($A75="",$W75=""),"",$A75+$W75)</f>
      </c>
    </row>
    <row r="76" spans="3:24" x14ac:dyDescent="0.25">
      <c r="H76" s="25">
        <f>IF($G76="","",IFERROR(VLOOKUP($G76,Products!$A:$G,2,FALSE),""))</f>
      </c>
      <c r="I76" s="25">
        <f>IF($G76="","",IFERROR(VLOOKUP($G76,Products!$A:$G,3,FALSE),""))</f>
      </c>
      <c r="L76" s="26">
        <f>IF(OR($D76="",$J76=""),"",ROUND($D76*$J76,2))</f>
      </c>
      <c r="N76" s="27">
        <f>IF(OR($D76="",$M76=""),"",ROUND($D76*$M76,0))</f>
      </c>
      <c r="U76" s="27">
        <f>IF($G76="","",IFERROR(VLOOKUP($G76,Products!$A:$G,4,FALSE),""))</f>
      </c>
      <c r="V76" s="28">
        <f>IF(OR($A76="",$U76=""),"",$A76+IF($B76="",0,$B76)+$U76/24)</f>
      </c>
      <c r="W76" s="27">
        <f>IF($G76="","",IFERROR(VLOOKUP($G76,Products!$A:$G,5,FALSE),""))</f>
      </c>
      <c r="X76" s="29">
        <f>IF(OR($A76="",$W76=""),"",$A76+$W76)</f>
      </c>
    </row>
    <row r="77" spans="3:24" x14ac:dyDescent="0.25">
      <c r="H77" s="25">
        <f>IF($G77="","",IFERROR(VLOOKUP($G77,Products!$A:$G,2,FALSE),""))</f>
      </c>
      <c r="I77" s="25">
        <f>IF($G77="","",IFERROR(VLOOKUP($G77,Products!$A:$G,3,FALSE),""))</f>
      </c>
      <c r="L77" s="26">
        <f>IF(OR($D77="",$J77=""),"",ROUND($D77*$J77,2))</f>
      </c>
      <c r="N77" s="27">
        <f>IF(OR($D77="",$M77=""),"",ROUND($D77*$M77,0))</f>
      </c>
      <c r="U77" s="27">
        <f>IF($G77="","",IFERROR(VLOOKUP($G77,Products!$A:$G,4,FALSE),""))</f>
      </c>
      <c r="V77" s="28">
        <f>IF(OR($A77="",$U77=""),"",$A77+IF($B77="",0,$B77)+$U77/24)</f>
      </c>
      <c r="W77" s="27">
        <f>IF($G77="","",IFERROR(VLOOKUP($G77,Products!$A:$G,5,FALSE),""))</f>
      </c>
      <c r="X77" s="29">
        <f>IF(OR($A77="",$W77=""),"",$A77+$W77)</f>
      </c>
    </row>
    <row r="78" spans="3:24" x14ac:dyDescent="0.25">
      <c r="H78" s="25">
        <f>IF($G78="","",IFERROR(VLOOKUP($G78,Products!$A:$G,2,FALSE),""))</f>
      </c>
      <c r="I78" s="25">
        <f>IF($G78="","",IFERROR(VLOOKUP($G78,Products!$A:$G,3,FALSE),""))</f>
      </c>
      <c r="L78" s="26">
        <f>IF(OR($D78="",$J78=""),"",ROUND($D78*$J78,2))</f>
      </c>
      <c r="N78" s="27">
        <f>IF(OR($D78="",$M78=""),"",ROUND($D78*$M78,0))</f>
      </c>
      <c r="U78" s="27">
        <f>IF($G78="","",IFERROR(VLOOKUP($G78,Products!$A:$G,4,FALSE),""))</f>
      </c>
      <c r="V78" s="28">
        <f>IF(OR($A78="",$U78=""),"",$A78+IF($B78="",0,$B78)+$U78/24)</f>
      </c>
      <c r="W78" s="27">
        <f>IF($G78="","",IFERROR(VLOOKUP($G78,Products!$A:$G,5,FALSE),""))</f>
      </c>
      <c r="X78" s="29">
        <f>IF(OR($A78="",$W78=""),"",$A78+$W78)</f>
      </c>
    </row>
    <row r="79" spans="3:24" x14ac:dyDescent="0.25">
      <c r="H79" s="25">
        <f>IF($G79="","",IFERROR(VLOOKUP($G79,Products!$A:$G,2,FALSE),""))</f>
      </c>
      <c r="I79" s="25">
        <f>IF($G79="","",IFERROR(VLOOKUP($G79,Products!$A:$G,3,FALSE),""))</f>
      </c>
      <c r="L79" s="26">
        <f>IF(OR($D79="",$J79=""),"",ROUND($D79*$J79,2))</f>
      </c>
      <c r="N79" s="27">
        <f>IF(OR($D79="",$M79=""),"",ROUND($D79*$M79,0))</f>
      </c>
      <c r="U79" s="27">
        <f>IF($G79="","",IFERROR(VLOOKUP($G79,Products!$A:$G,4,FALSE),""))</f>
      </c>
      <c r="V79" s="28">
        <f>IF(OR($A79="",$U79=""),"",$A79+IF($B79="",0,$B79)+$U79/24)</f>
      </c>
      <c r="W79" s="27">
        <f>IF($G79="","",IFERROR(VLOOKUP($G79,Products!$A:$G,5,FALSE),""))</f>
      </c>
      <c r="X79" s="29">
        <f>IF(OR($A79="",$W79=""),"",$A79+$W79)</f>
      </c>
    </row>
    <row r="80" spans="3:24" x14ac:dyDescent="0.25">
      <c r="H80" s="25">
        <f>IF($G80="","",IFERROR(VLOOKUP($G80,Products!$A:$G,2,FALSE),""))</f>
      </c>
      <c r="I80" s="25">
        <f>IF($G80="","",IFERROR(VLOOKUP($G80,Products!$A:$G,3,FALSE),""))</f>
      </c>
      <c r="L80" s="26">
        <f>IF(OR($D80="",$J80=""),"",ROUND($D80*$J80,2))</f>
      </c>
      <c r="N80" s="27">
        <f>IF(OR($D80="",$M80=""),"",ROUND($D80*$M80,0))</f>
      </c>
      <c r="U80" s="27">
        <f>IF($G80="","",IFERROR(VLOOKUP($G80,Products!$A:$G,4,FALSE),""))</f>
      </c>
      <c r="V80" s="28">
        <f>IF(OR($A80="",$U80=""),"",$A80+IF($B80="",0,$B80)+$U80/24)</f>
      </c>
      <c r="W80" s="27">
        <f>IF($G80="","",IFERROR(VLOOKUP($G80,Products!$A:$G,5,FALSE),""))</f>
      </c>
      <c r="X80" s="29">
        <f>IF(OR($A80="",$W80=""),"",$A80+$W80)</f>
      </c>
    </row>
    <row r="81" spans="3:24" x14ac:dyDescent="0.25">
      <c r="H81" s="25">
        <f>IF($G81="","",IFERROR(VLOOKUP($G81,Products!$A:$G,2,FALSE),""))</f>
      </c>
      <c r="I81" s="25">
        <f>IF($G81="","",IFERROR(VLOOKUP($G81,Products!$A:$G,3,FALSE),""))</f>
      </c>
      <c r="L81" s="26">
        <f>IF(OR($D81="",$J81=""),"",ROUND($D81*$J81,2))</f>
      </c>
      <c r="N81" s="27">
        <f>IF(OR($D81="",$M81=""),"",ROUND($D81*$M81,0))</f>
      </c>
      <c r="U81" s="27">
        <f>IF($G81="","",IFERROR(VLOOKUP($G81,Products!$A:$G,4,FALSE),""))</f>
      </c>
      <c r="V81" s="28">
        <f>IF(OR($A81="",$U81=""),"",$A81+IF($B81="",0,$B81)+$U81/24)</f>
      </c>
      <c r="W81" s="27">
        <f>IF($G81="","",IFERROR(VLOOKUP($G81,Products!$A:$G,5,FALSE),""))</f>
      </c>
      <c r="X81" s="29">
        <f>IF(OR($A81="",$W81=""),"",$A81+$W81)</f>
      </c>
    </row>
    <row r="82" spans="3:24" x14ac:dyDescent="0.25">
      <c r="H82" s="25">
        <f>IF($G82="","",IFERROR(VLOOKUP($G82,Products!$A:$G,2,FALSE),""))</f>
      </c>
      <c r="I82" s="25">
        <f>IF($G82="","",IFERROR(VLOOKUP($G82,Products!$A:$G,3,FALSE),""))</f>
      </c>
      <c r="L82" s="26">
        <f>IF(OR($D82="",$J82=""),"",ROUND($D82*$J82,2))</f>
      </c>
      <c r="N82" s="27">
        <f>IF(OR($D82="",$M82=""),"",ROUND($D82*$M82,0))</f>
      </c>
      <c r="U82" s="27">
        <f>IF($G82="","",IFERROR(VLOOKUP($G82,Products!$A:$G,4,FALSE),""))</f>
      </c>
      <c r="V82" s="28">
        <f>IF(OR($A82="",$U82=""),"",$A82+IF($B82="",0,$B82)+$U82/24)</f>
      </c>
      <c r="W82" s="27">
        <f>IF($G82="","",IFERROR(VLOOKUP($G82,Products!$A:$G,5,FALSE),""))</f>
      </c>
      <c r="X82" s="29">
        <f>IF(OR($A82="",$W82=""),"",$A82+$W82)</f>
      </c>
    </row>
    <row r="83" spans="3:24" x14ac:dyDescent="0.25">
      <c r="H83" s="25">
        <f>IF($G83="","",IFERROR(VLOOKUP($G83,Products!$A:$G,2,FALSE),""))</f>
      </c>
      <c r="I83" s="25">
        <f>IF($G83="","",IFERROR(VLOOKUP($G83,Products!$A:$G,3,FALSE),""))</f>
      </c>
      <c r="L83" s="26">
        <f>IF(OR($D83="",$J83=""),"",ROUND($D83*$J83,2))</f>
      </c>
      <c r="N83" s="27">
        <f>IF(OR($D83="",$M83=""),"",ROUND($D83*$M83,0))</f>
      </c>
      <c r="U83" s="27">
        <f>IF($G83="","",IFERROR(VLOOKUP($G83,Products!$A:$G,4,FALSE),""))</f>
      </c>
      <c r="V83" s="28">
        <f>IF(OR($A83="",$U83=""),"",$A83+IF($B83="",0,$B83)+$U83/24)</f>
      </c>
      <c r="W83" s="27">
        <f>IF($G83="","",IFERROR(VLOOKUP($G83,Products!$A:$G,5,FALSE),""))</f>
      </c>
      <c r="X83" s="29">
        <f>IF(OR($A83="",$W83=""),"",$A83+$W83)</f>
      </c>
    </row>
    <row r="84" spans="3:24" x14ac:dyDescent="0.25">
      <c r="H84" s="25">
        <f>IF($G84="","",IFERROR(VLOOKUP($G84,Products!$A:$G,2,FALSE),""))</f>
      </c>
      <c r="I84" s="25">
        <f>IF($G84="","",IFERROR(VLOOKUP($G84,Products!$A:$G,3,FALSE),""))</f>
      </c>
      <c r="L84" s="26">
        <f>IF(OR($D84="",$J84=""),"",ROUND($D84*$J84,2))</f>
      </c>
      <c r="N84" s="27">
        <f>IF(OR($D84="",$M84=""),"",ROUND($D84*$M84,0))</f>
      </c>
      <c r="U84" s="27">
        <f>IF($G84="","",IFERROR(VLOOKUP($G84,Products!$A:$G,4,FALSE),""))</f>
      </c>
      <c r="V84" s="28">
        <f>IF(OR($A84="",$U84=""),"",$A84+IF($B84="",0,$B84)+$U84/24)</f>
      </c>
      <c r="W84" s="27">
        <f>IF($G84="","",IFERROR(VLOOKUP($G84,Products!$A:$G,5,FALSE),""))</f>
      </c>
      <c r="X84" s="29">
        <f>IF(OR($A84="",$W84=""),"",$A84+$W84)</f>
      </c>
    </row>
    <row r="85" spans="3:24" x14ac:dyDescent="0.25">
      <c r="H85" s="25">
        <f>IF($G85="","",IFERROR(VLOOKUP($G85,Products!$A:$G,2,FALSE),""))</f>
      </c>
      <c r="I85" s="25">
        <f>IF($G85="","",IFERROR(VLOOKUP($G85,Products!$A:$G,3,FALSE),""))</f>
      </c>
      <c r="L85" s="26">
        <f>IF(OR($D85="",$J85=""),"",ROUND($D85*$J85,2))</f>
      </c>
      <c r="N85" s="27">
        <f>IF(OR($D85="",$M85=""),"",ROUND($D85*$M85,0))</f>
      </c>
      <c r="U85" s="27">
        <f>IF($G85="","",IFERROR(VLOOKUP($G85,Products!$A:$G,4,FALSE),""))</f>
      </c>
      <c r="V85" s="28">
        <f>IF(OR($A85="",$U85=""),"",$A85+IF($B85="",0,$B85)+$U85/24)</f>
      </c>
      <c r="W85" s="27">
        <f>IF($G85="","",IFERROR(VLOOKUP($G85,Products!$A:$G,5,FALSE),""))</f>
      </c>
      <c r="X85" s="29">
        <f>IF(OR($A85="",$W85=""),"",$A85+$W85)</f>
      </c>
    </row>
    <row r="86" spans="3:24" x14ac:dyDescent="0.25">
      <c r="H86" s="25">
        <f>IF($G86="","",IFERROR(VLOOKUP($G86,Products!$A:$G,2,FALSE),""))</f>
      </c>
      <c r="I86" s="25">
        <f>IF($G86="","",IFERROR(VLOOKUP($G86,Products!$A:$G,3,FALSE),""))</f>
      </c>
      <c r="L86" s="26">
        <f>IF(OR($D86="",$J86=""),"",ROUND($D86*$J86,2))</f>
      </c>
      <c r="N86" s="27">
        <f>IF(OR($D86="",$M86=""),"",ROUND($D86*$M86,0))</f>
      </c>
      <c r="U86" s="27">
        <f>IF($G86="","",IFERROR(VLOOKUP($G86,Products!$A:$G,4,FALSE),""))</f>
      </c>
      <c r="V86" s="28">
        <f>IF(OR($A86="",$U86=""),"",$A86+IF($B86="",0,$B86)+$U86/24)</f>
      </c>
      <c r="W86" s="27">
        <f>IF($G86="","",IFERROR(VLOOKUP($G86,Products!$A:$G,5,FALSE),""))</f>
      </c>
      <c r="X86" s="29">
        <f>IF(OR($A86="",$W86=""),"",$A86+$W86)</f>
      </c>
    </row>
    <row r="87" spans="3:24" x14ac:dyDescent="0.25">
      <c r="H87" s="25">
        <f>IF($G87="","",IFERROR(VLOOKUP($G87,Products!$A:$G,2,FALSE),""))</f>
      </c>
      <c r="I87" s="25">
        <f>IF($G87="","",IFERROR(VLOOKUP($G87,Products!$A:$G,3,FALSE),""))</f>
      </c>
      <c r="L87" s="26">
        <f>IF(OR($D87="",$J87=""),"",ROUND($D87*$J87,2))</f>
      </c>
      <c r="N87" s="27">
        <f>IF(OR($D87="",$M87=""),"",ROUND($D87*$M87,0))</f>
      </c>
      <c r="U87" s="27">
        <f>IF($G87="","",IFERROR(VLOOKUP($G87,Products!$A:$G,4,FALSE),""))</f>
      </c>
      <c r="V87" s="28">
        <f>IF(OR($A87="",$U87=""),"",$A87+IF($B87="",0,$B87)+$U87/24)</f>
      </c>
      <c r="W87" s="27">
        <f>IF($G87="","",IFERROR(VLOOKUP($G87,Products!$A:$G,5,FALSE),""))</f>
      </c>
      <c r="X87" s="29">
        <f>IF(OR($A87="",$W87=""),"",$A87+$W87)</f>
      </c>
    </row>
    <row r="88" spans="3:24" x14ac:dyDescent="0.25">
      <c r="H88" s="25">
        <f>IF($G88="","",IFERROR(VLOOKUP($G88,Products!$A:$G,2,FALSE),""))</f>
      </c>
      <c r="I88" s="25">
        <f>IF($G88="","",IFERROR(VLOOKUP($G88,Products!$A:$G,3,FALSE),""))</f>
      </c>
      <c r="L88" s="26">
        <f>IF(OR($D88="",$J88=""),"",ROUND($D88*$J88,2))</f>
      </c>
      <c r="N88" s="27">
        <f>IF(OR($D88="",$M88=""),"",ROUND($D88*$M88,0))</f>
      </c>
      <c r="U88" s="27">
        <f>IF($G88="","",IFERROR(VLOOKUP($G88,Products!$A:$G,4,FALSE),""))</f>
      </c>
      <c r="V88" s="28">
        <f>IF(OR($A88="",$U88=""),"",$A88+IF($B88="",0,$B88)+$U88/24)</f>
      </c>
      <c r="W88" s="27">
        <f>IF($G88="","",IFERROR(VLOOKUP($G88,Products!$A:$G,5,FALSE),""))</f>
      </c>
      <c r="X88" s="29">
        <f>IF(OR($A88="",$W88=""),"",$A88+$W88)</f>
      </c>
    </row>
    <row r="89" spans="3:24" x14ac:dyDescent="0.25">
      <c r="H89" s="25">
        <f>IF($G89="","",IFERROR(VLOOKUP($G89,Products!$A:$G,2,FALSE),""))</f>
      </c>
      <c r="I89" s="25">
        <f>IF($G89="","",IFERROR(VLOOKUP($G89,Products!$A:$G,3,FALSE),""))</f>
      </c>
      <c r="L89" s="26">
        <f>IF(OR($D89="",$J89=""),"",ROUND($D89*$J89,2))</f>
      </c>
      <c r="N89" s="27">
        <f>IF(OR($D89="",$M89=""),"",ROUND($D89*$M89,0))</f>
      </c>
      <c r="U89" s="27">
        <f>IF($G89="","",IFERROR(VLOOKUP($G89,Products!$A:$G,4,FALSE),""))</f>
      </c>
      <c r="V89" s="28">
        <f>IF(OR($A89="",$U89=""),"",$A89+IF($B89="",0,$B89)+$U89/24)</f>
      </c>
      <c r="W89" s="27">
        <f>IF($G89="","",IFERROR(VLOOKUP($G89,Products!$A:$G,5,FALSE),""))</f>
      </c>
      <c r="X89" s="29">
        <f>IF(OR($A89="",$W89=""),"",$A89+$W89)</f>
      </c>
    </row>
    <row r="90" spans="3:24" x14ac:dyDescent="0.25">
      <c r="H90" s="25">
        <f>IF($G90="","",IFERROR(VLOOKUP($G90,Products!$A:$G,2,FALSE),""))</f>
      </c>
      <c r="I90" s="25">
        <f>IF($G90="","",IFERROR(VLOOKUP($G90,Products!$A:$G,3,FALSE),""))</f>
      </c>
      <c r="L90" s="26">
        <f>IF(OR($D90="",$J90=""),"",ROUND($D90*$J90,2))</f>
      </c>
      <c r="N90" s="27">
        <f>IF(OR($D90="",$M90=""),"",ROUND($D90*$M90,0))</f>
      </c>
      <c r="U90" s="27">
        <f>IF($G90="","",IFERROR(VLOOKUP($G90,Products!$A:$G,4,FALSE),""))</f>
      </c>
      <c r="V90" s="28">
        <f>IF(OR($A90="",$U90=""),"",$A90+IF($B90="",0,$B90)+$U90/24)</f>
      </c>
      <c r="W90" s="27">
        <f>IF($G90="","",IFERROR(VLOOKUP($G90,Products!$A:$G,5,FALSE),""))</f>
      </c>
      <c r="X90" s="29">
        <f>IF(OR($A90="",$W90=""),"",$A90+$W90)</f>
      </c>
    </row>
    <row r="91" spans="3:24" x14ac:dyDescent="0.25">
      <c r="H91" s="25">
        <f>IF($G91="","",IFERROR(VLOOKUP($G91,Products!$A:$G,2,FALSE),""))</f>
      </c>
      <c r="I91" s="25">
        <f>IF($G91="","",IFERROR(VLOOKUP($G91,Products!$A:$G,3,FALSE),""))</f>
      </c>
      <c r="L91" s="26">
        <f>IF(OR($D91="",$J91=""),"",ROUND($D91*$J91,2))</f>
      </c>
      <c r="N91" s="27">
        <f>IF(OR($D91="",$M91=""),"",ROUND($D91*$M91,0))</f>
      </c>
      <c r="U91" s="27">
        <f>IF($G91="","",IFERROR(VLOOKUP($G91,Products!$A:$G,4,FALSE),""))</f>
      </c>
      <c r="V91" s="28">
        <f>IF(OR($A91="",$U91=""),"",$A91+IF($B91="",0,$B91)+$U91/24)</f>
      </c>
      <c r="W91" s="27">
        <f>IF($G91="","",IFERROR(VLOOKUP($G91,Products!$A:$G,5,FALSE),""))</f>
      </c>
      <c r="X91" s="29">
        <f>IF(OR($A91="",$W91=""),"",$A91+$W91)</f>
      </c>
    </row>
    <row r="92" spans="3:24" x14ac:dyDescent="0.25">
      <c r="H92" s="25">
        <f>IF($G92="","",IFERROR(VLOOKUP($G92,Products!$A:$G,2,FALSE),""))</f>
      </c>
      <c r="I92" s="25">
        <f>IF($G92="","",IFERROR(VLOOKUP($G92,Products!$A:$G,3,FALSE),""))</f>
      </c>
      <c r="L92" s="26">
        <f>IF(OR($D92="",$J92=""),"",ROUND($D92*$J92,2))</f>
      </c>
      <c r="N92" s="27">
        <f>IF(OR($D92="",$M92=""),"",ROUND($D92*$M92,0))</f>
      </c>
      <c r="U92" s="27">
        <f>IF($G92="","",IFERROR(VLOOKUP($G92,Products!$A:$G,4,FALSE),""))</f>
      </c>
      <c r="V92" s="28">
        <f>IF(OR($A92="",$U92=""),"",$A92+IF($B92="",0,$B92)+$U92/24)</f>
      </c>
      <c r="W92" s="27">
        <f>IF($G92="","",IFERROR(VLOOKUP($G92,Products!$A:$G,5,FALSE),""))</f>
      </c>
      <c r="X92" s="29">
        <f>IF(OR($A92="",$W92=""),"",$A92+$W92)</f>
      </c>
    </row>
    <row r="93" spans="3:24" x14ac:dyDescent="0.25">
      <c r="H93" s="25">
        <f>IF($G93="","",IFERROR(VLOOKUP($G93,Products!$A:$G,2,FALSE),""))</f>
      </c>
      <c r="I93" s="25">
        <f>IF($G93="","",IFERROR(VLOOKUP($G93,Products!$A:$G,3,FALSE),""))</f>
      </c>
      <c r="L93" s="26">
        <f>IF(OR($D93="",$J93=""),"",ROUND($D93*$J93,2))</f>
      </c>
      <c r="N93" s="27">
        <f>IF(OR($D93="",$M93=""),"",ROUND($D93*$M93,0))</f>
      </c>
      <c r="U93" s="27">
        <f>IF($G93="","",IFERROR(VLOOKUP($G93,Products!$A:$G,4,FALSE),""))</f>
      </c>
      <c r="V93" s="28">
        <f>IF(OR($A93="",$U93=""),"",$A93+IF($B93="",0,$B93)+$U93/24)</f>
      </c>
      <c r="W93" s="27">
        <f>IF($G93="","",IFERROR(VLOOKUP($G93,Products!$A:$G,5,FALSE),""))</f>
      </c>
      <c r="X93" s="29">
        <f>IF(OR($A93="",$W93=""),"",$A93+$W93)</f>
      </c>
    </row>
    <row r="94" spans="3:24" x14ac:dyDescent="0.25">
      <c r="H94" s="25">
        <f>IF($G94="","",IFERROR(VLOOKUP($G94,Products!$A:$G,2,FALSE),""))</f>
      </c>
      <c r="I94" s="25">
        <f>IF($G94="","",IFERROR(VLOOKUP($G94,Products!$A:$G,3,FALSE),""))</f>
      </c>
      <c r="L94" s="26">
        <f>IF(OR($D94="",$J94=""),"",ROUND($D94*$J94,2))</f>
      </c>
      <c r="N94" s="27">
        <f>IF(OR($D94="",$M94=""),"",ROUND($D94*$M94,0))</f>
      </c>
      <c r="U94" s="27">
        <f>IF($G94="","",IFERROR(VLOOKUP($G94,Products!$A:$G,4,FALSE),""))</f>
      </c>
      <c r="V94" s="28">
        <f>IF(OR($A94="",$U94=""),"",$A94+IF($B94="",0,$B94)+$U94/24)</f>
      </c>
      <c r="W94" s="27">
        <f>IF($G94="","",IFERROR(VLOOKUP($G94,Products!$A:$G,5,FALSE),""))</f>
      </c>
      <c r="X94" s="29">
        <f>IF(OR($A94="",$W94=""),"",$A94+$W94)</f>
      </c>
    </row>
    <row r="95" spans="3:24" x14ac:dyDescent="0.25">
      <c r="H95" s="25">
        <f>IF($G95="","",IFERROR(VLOOKUP($G95,Products!$A:$G,2,FALSE),""))</f>
      </c>
      <c r="I95" s="25">
        <f>IF($G95="","",IFERROR(VLOOKUP($G95,Products!$A:$G,3,FALSE),""))</f>
      </c>
      <c r="L95" s="26">
        <f>IF(OR($D95="",$J95=""),"",ROUND($D95*$J95,2))</f>
      </c>
      <c r="N95" s="27">
        <f>IF(OR($D95="",$M95=""),"",ROUND($D95*$M95,0))</f>
      </c>
      <c r="U95" s="27">
        <f>IF($G95="","",IFERROR(VLOOKUP($G95,Products!$A:$G,4,FALSE),""))</f>
      </c>
      <c r="V95" s="28">
        <f>IF(OR($A95="",$U95=""),"",$A95+IF($B95="",0,$B95)+$U95/24)</f>
      </c>
      <c r="W95" s="27">
        <f>IF($G95="","",IFERROR(VLOOKUP($G95,Products!$A:$G,5,FALSE),""))</f>
      </c>
      <c r="X95" s="29">
        <f>IF(OR($A95="",$W95=""),"",$A95+$W95)</f>
      </c>
    </row>
    <row r="96" spans="3:24" x14ac:dyDescent="0.25">
      <c r="H96" s="25">
        <f>IF($G96="","",IFERROR(VLOOKUP($G96,Products!$A:$G,2,FALSE),""))</f>
      </c>
      <c r="I96" s="25">
        <f>IF($G96="","",IFERROR(VLOOKUP($G96,Products!$A:$G,3,FALSE),""))</f>
      </c>
      <c r="L96" s="26">
        <f>IF(OR($D96="",$J96=""),"",ROUND($D96*$J96,2))</f>
      </c>
      <c r="N96" s="27">
        <f>IF(OR($D96="",$M96=""),"",ROUND($D96*$M96,0))</f>
      </c>
      <c r="U96" s="27">
        <f>IF($G96="","",IFERROR(VLOOKUP($G96,Products!$A:$G,4,FALSE),""))</f>
      </c>
      <c r="V96" s="28">
        <f>IF(OR($A96="",$U96=""),"",$A96+IF($B96="",0,$B96)+$U96/24)</f>
      </c>
      <c r="W96" s="27">
        <f>IF($G96="","",IFERROR(VLOOKUP($G96,Products!$A:$G,5,FALSE),""))</f>
      </c>
      <c r="X96" s="29">
        <f>IF(OR($A96="",$W96=""),"",$A96+$W96)</f>
      </c>
    </row>
    <row r="97" spans="3:24" x14ac:dyDescent="0.25">
      <c r="H97" s="25">
        <f>IF($G97="","",IFERROR(VLOOKUP($G97,Products!$A:$G,2,FALSE),""))</f>
      </c>
      <c r="I97" s="25">
        <f>IF($G97="","",IFERROR(VLOOKUP($G97,Products!$A:$G,3,FALSE),""))</f>
      </c>
      <c r="L97" s="26">
        <f>IF(OR($D97="",$J97=""),"",ROUND($D97*$J97,2))</f>
      </c>
      <c r="N97" s="27">
        <f>IF(OR($D97="",$M97=""),"",ROUND($D97*$M97,0))</f>
      </c>
      <c r="U97" s="27">
        <f>IF($G97="","",IFERROR(VLOOKUP($G97,Products!$A:$G,4,FALSE),""))</f>
      </c>
      <c r="V97" s="28">
        <f>IF(OR($A97="",$U97=""),"",$A97+IF($B97="",0,$B97)+$U97/24)</f>
      </c>
      <c r="W97" s="27">
        <f>IF($G97="","",IFERROR(VLOOKUP($G97,Products!$A:$G,5,FALSE),""))</f>
      </c>
      <c r="X97" s="29">
        <f>IF(OR($A97="",$W97=""),"",$A97+$W97)</f>
      </c>
    </row>
    <row r="98" spans="3:24" x14ac:dyDescent="0.25">
      <c r="H98" s="25">
        <f>IF($G98="","",IFERROR(VLOOKUP($G98,Products!$A:$G,2,FALSE),""))</f>
      </c>
      <c r="I98" s="25">
        <f>IF($G98="","",IFERROR(VLOOKUP($G98,Products!$A:$G,3,FALSE),""))</f>
      </c>
      <c r="L98" s="26">
        <f>IF(OR($D98="",$J98=""),"",ROUND($D98*$J98,2))</f>
      </c>
      <c r="N98" s="27">
        <f>IF(OR($D98="",$M98=""),"",ROUND($D98*$M98,0))</f>
      </c>
      <c r="U98" s="27">
        <f>IF($G98="","",IFERROR(VLOOKUP($G98,Products!$A:$G,4,FALSE),""))</f>
      </c>
      <c r="V98" s="28">
        <f>IF(OR($A98="",$U98=""),"",$A98+IF($B98="",0,$B98)+$U98/24)</f>
      </c>
      <c r="W98" s="27">
        <f>IF($G98="","",IFERROR(VLOOKUP($G98,Products!$A:$G,5,FALSE),""))</f>
      </c>
      <c r="X98" s="29">
        <f>IF(OR($A98="",$W98=""),"",$A98+$W98)</f>
      </c>
    </row>
    <row r="99" spans="3:24" x14ac:dyDescent="0.25">
      <c r="H99" s="25">
        <f>IF($G99="","",IFERROR(VLOOKUP($G99,Products!$A:$G,2,FALSE),""))</f>
      </c>
      <c r="I99" s="25">
        <f>IF($G99="","",IFERROR(VLOOKUP($G99,Products!$A:$G,3,FALSE),""))</f>
      </c>
      <c r="L99" s="26">
        <f>IF(OR($D99="",$J99=""),"",ROUND($D99*$J99,2))</f>
      </c>
      <c r="N99" s="27">
        <f>IF(OR($D99="",$M99=""),"",ROUND($D99*$M99,0))</f>
      </c>
      <c r="U99" s="27">
        <f>IF($G99="","",IFERROR(VLOOKUP($G99,Products!$A:$G,4,FALSE),""))</f>
      </c>
      <c r="V99" s="28">
        <f>IF(OR($A99="",$U99=""),"",$A99+IF($B99="",0,$B99)+$U99/24)</f>
      </c>
      <c r="W99" s="27">
        <f>IF($G99="","",IFERROR(VLOOKUP($G99,Products!$A:$G,5,FALSE),""))</f>
      </c>
      <c r="X99" s="29">
        <f>IF(OR($A99="",$W99=""),"",$A99+$W99)</f>
      </c>
    </row>
    <row r="100" spans="3:24" x14ac:dyDescent="0.25">
      <c r="H100" s="25">
        <f>IF($G100="","",IFERROR(VLOOKUP($G100,Products!$A:$G,2,FALSE),""))</f>
      </c>
      <c r="I100" s="25">
        <f>IF($G100="","",IFERROR(VLOOKUP($G100,Products!$A:$G,3,FALSE),""))</f>
      </c>
      <c r="L100" s="26">
        <f>IF(OR($D100="",$J100=""),"",ROUND($D100*$J100,2))</f>
      </c>
      <c r="N100" s="27">
        <f>IF(OR($D100="",$M100=""),"",ROUND($D100*$M100,0))</f>
      </c>
      <c r="U100" s="27">
        <f>IF($G100="","",IFERROR(VLOOKUP($G100,Products!$A:$G,4,FALSE),""))</f>
      </c>
      <c r="V100" s="28">
        <f>IF(OR($A100="",$U100=""),"",$A100+IF($B100="",0,$B100)+$U100/24)</f>
      </c>
      <c r="W100" s="27">
        <f>IF($G100="","",IFERROR(VLOOKUP($G100,Products!$A:$G,5,FALSE),""))</f>
      </c>
      <c r="X100" s="29">
        <f>IF(OR($A100="",$W100=""),"",$A100+$W100)</f>
      </c>
    </row>
    <row r="101" spans="3:24" x14ac:dyDescent="0.25">
      <c r="H101" s="25">
        <f>IF($G101="","",IFERROR(VLOOKUP($G101,Products!$A:$G,2,FALSE),""))</f>
      </c>
      <c r="I101" s="25">
        <f>IF($G101="","",IFERROR(VLOOKUP($G101,Products!$A:$G,3,FALSE),""))</f>
      </c>
      <c r="L101" s="26">
        <f>IF(OR($D101="",$J101=""),"",ROUND($D101*$J101,2))</f>
      </c>
      <c r="N101" s="27">
        <f>IF(OR($D101="",$M101=""),"",ROUND($D101*$M101,0))</f>
      </c>
      <c r="U101" s="27">
        <f>IF($G101="","",IFERROR(VLOOKUP($G101,Products!$A:$G,4,FALSE),""))</f>
      </c>
      <c r="V101" s="28">
        <f>IF(OR($A101="",$U101=""),"",$A101+IF($B101="",0,$B101)+$U101/24)</f>
      </c>
      <c r="W101" s="27">
        <f>IF($G101="","",IFERROR(VLOOKUP($G101,Products!$A:$G,5,FALSE),""))</f>
      </c>
      <c r="X101" s="29">
        <f>IF(OR($A101="",$W101=""),"",$A101+$W101)</f>
      </c>
    </row>
    <row r="102" spans="3:24" x14ac:dyDescent="0.25">
      <c r="H102" s="25">
        <f>IF($G102="","",IFERROR(VLOOKUP($G102,Products!$A:$G,2,FALSE),""))</f>
      </c>
      <c r="I102" s="25">
        <f>IF($G102="","",IFERROR(VLOOKUP($G102,Products!$A:$G,3,FALSE),""))</f>
      </c>
      <c r="L102" s="26">
        <f>IF(OR($D102="",$J102=""),"",ROUND($D102*$J102,2))</f>
      </c>
      <c r="N102" s="27">
        <f>IF(OR($D102="",$M102=""),"",ROUND($D102*$M102,0))</f>
      </c>
      <c r="U102" s="27">
        <f>IF($G102="","",IFERROR(VLOOKUP($G102,Products!$A:$G,4,FALSE),""))</f>
      </c>
      <c r="V102" s="28">
        <f>IF(OR($A102="",$U102=""),"",$A102+IF($B102="",0,$B102)+$U102/24)</f>
      </c>
      <c r="W102" s="27">
        <f>IF($G102="","",IFERROR(VLOOKUP($G102,Products!$A:$G,5,FALSE),""))</f>
      </c>
      <c r="X102" s="29">
        <f>IF(OR($A102="",$W102=""),"",$A102+$W102)</f>
      </c>
    </row>
    <row r="103" spans="3:24" x14ac:dyDescent="0.25">
      <c r="H103" s="25">
        <f>IF($G103="","",IFERROR(VLOOKUP($G103,Products!$A:$G,2,FALSE),""))</f>
      </c>
      <c r="I103" s="25">
        <f>IF($G103="","",IFERROR(VLOOKUP($G103,Products!$A:$G,3,FALSE),""))</f>
      </c>
      <c r="L103" s="26">
        <f>IF(OR($D103="",$J103=""),"",ROUND($D103*$J103,2))</f>
      </c>
      <c r="N103" s="27">
        <f>IF(OR($D103="",$M103=""),"",ROUND($D103*$M103,0))</f>
      </c>
      <c r="U103" s="27">
        <f>IF($G103="","",IFERROR(VLOOKUP($G103,Products!$A:$G,4,FALSE),""))</f>
      </c>
      <c r="V103" s="28">
        <f>IF(OR($A103="",$U103=""),"",$A103+IF($B103="",0,$B103)+$U103/24)</f>
      </c>
      <c r="W103" s="27">
        <f>IF($G103="","",IFERROR(VLOOKUP($G103,Products!$A:$G,5,FALSE),""))</f>
      </c>
      <c r="X103" s="29">
        <f>IF(OR($A103="",$W103=""),"",$A103+$W103)</f>
      </c>
    </row>
    <row r="104" spans="3:24" x14ac:dyDescent="0.25">
      <c r="H104" s="25">
        <f>IF($G104="","",IFERROR(VLOOKUP($G104,Products!$A:$G,2,FALSE),""))</f>
      </c>
      <c r="I104" s="25">
        <f>IF($G104="","",IFERROR(VLOOKUP($G104,Products!$A:$G,3,FALSE),""))</f>
      </c>
      <c r="L104" s="26">
        <f>IF(OR($D104="",$J104=""),"",ROUND($D104*$J104,2))</f>
      </c>
      <c r="N104" s="27">
        <f>IF(OR($D104="",$M104=""),"",ROUND($D104*$M104,0))</f>
      </c>
      <c r="U104" s="27">
        <f>IF($G104="","",IFERROR(VLOOKUP($G104,Products!$A:$G,4,FALSE),""))</f>
      </c>
      <c r="V104" s="28">
        <f>IF(OR($A104="",$U104=""),"",$A104+IF($B104="",0,$B104)+$U104/24)</f>
      </c>
      <c r="W104" s="27">
        <f>IF($G104="","",IFERROR(VLOOKUP($G104,Products!$A:$G,5,FALSE),""))</f>
      </c>
      <c r="X104" s="29">
        <f>IF(OR($A104="",$W104=""),"",$A104+$W104)</f>
      </c>
    </row>
    <row r="105" spans="3:24" x14ac:dyDescent="0.25">
      <c r="H105" s="25">
        <f>IF($G105="","",IFERROR(VLOOKUP($G105,Products!$A:$G,2,FALSE),""))</f>
      </c>
      <c r="I105" s="25">
        <f>IF($G105="","",IFERROR(VLOOKUP($G105,Products!$A:$G,3,FALSE),""))</f>
      </c>
      <c r="L105" s="26">
        <f>IF(OR($D105="",$J105=""),"",ROUND($D105*$J105,2))</f>
      </c>
      <c r="N105" s="27">
        <f>IF(OR($D105="",$M105=""),"",ROUND($D105*$M105,0))</f>
      </c>
      <c r="U105" s="27">
        <f>IF($G105="","",IFERROR(VLOOKUP($G105,Products!$A:$G,4,FALSE),""))</f>
      </c>
      <c r="V105" s="28">
        <f>IF(OR($A105="",$U105=""),"",$A105+IF($B105="",0,$B105)+$U105/24)</f>
      </c>
      <c r="W105" s="27">
        <f>IF($G105="","",IFERROR(VLOOKUP($G105,Products!$A:$G,5,FALSE),""))</f>
      </c>
      <c r="X105" s="29">
        <f>IF(OR($A105="",$W105=""),"",$A105+$W105)</f>
      </c>
    </row>
    <row r="106" spans="3:24" x14ac:dyDescent="0.25">
      <c r="H106" s="25">
        <f>IF($G106="","",IFERROR(VLOOKUP($G106,Products!$A:$G,2,FALSE),""))</f>
      </c>
      <c r="I106" s="25">
        <f>IF($G106="","",IFERROR(VLOOKUP($G106,Products!$A:$G,3,FALSE),""))</f>
      </c>
      <c r="L106" s="26">
        <f>IF(OR($D106="",$J106=""),"",ROUND($D106*$J106,2))</f>
      </c>
      <c r="N106" s="27">
        <f>IF(OR($D106="",$M106=""),"",ROUND($D106*$M106,0))</f>
      </c>
      <c r="U106" s="27">
        <f>IF($G106="","",IFERROR(VLOOKUP($G106,Products!$A:$G,4,FALSE),""))</f>
      </c>
      <c r="V106" s="28">
        <f>IF(OR($A106="",$U106=""),"",$A106+IF($B106="",0,$B106)+$U106/24)</f>
      </c>
      <c r="W106" s="27">
        <f>IF($G106="","",IFERROR(VLOOKUP($G106,Products!$A:$G,5,FALSE),""))</f>
      </c>
      <c r="X106" s="29">
        <f>IF(OR($A106="",$W106=""),"",$A106+$W106)</f>
      </c>
    </row>
    <row r="107" spans="3:24" x14ac:dyDescent="0.25">
      <c r="H107" s="25">
        <f>IF($G107="","",IFERROR(VLOOKUP($G107,Products!$A:$G,2,FALSE),""))</f>
      </c>
      <c r="I107" s="25">
        <f>IF($G107="","",IFERROR(VLOOKUP($G107,Products!$A:$G,3,FALSE),""))</f>
      </c>
      <c r="L107" s="26">
        <f>IF(OR($D107="",$J107=""),"",ROUND($D107*$J107,2))</f>
      </c>
      <c r="N107" s="27">
        <f>IF(OR($D107="",$M107=""),"",ROUND($D107*$M107,0))</f>
      </c>
      <c r="U107" s="27">
        <f>IF($G107="","",IFERROR(VLOOKUP($G107,Products!$A:$G,4,FALSE),""))</f>
      </c>
      <c r="V107" s="28">
        <f>IF(OR($A107="",$U107=""),"",$A107+IF($B107="",0,$B107)+$U107/24)</f>
      </c>
      <c r="W107" s="27">
        <f>IF($G107="","",IFERROR(VLOOKUP($G107,Products!$A:$G,5,FALSE),""))</f>
      </c>
      <c r="X107" s="29">
        <f>IF(OR($A107="",$W107=""),"",$A107+$W107)</f>
      </c>
    </row>
    <row r="108" spans="3:24" x14ac:dyDescent="0.25">
      <c r="H108" s="25">
        <f>IF($G108="","",IFERROR(VLOOKUP($G108,Products!$A:$G,2,FALSE),""))</f>
      </c>
      <c r="I108" s="25">
        <f>IF($G108="","",IFERROR(VLOOKUP($G108,Products!$A:$G,3,FALSE),""))</f>
      </c>
      <c r="L108" s="26">
        <f>IF(OR($D108="",$J108=""),"",ROUND($D108*$J108,2))</f>
      </c>
      <c r="N108" s="27">
        <f>IF(OR($D108="",$M108=""),"",ROUND($D108*$M108,0))</f>
      </c>
      <c r="U108" s="27">
        <f>IF($G108="","",IFERROR(VLOOKUP($G108,Products!$A:$G,4,FALSE),""))</f>
      </c>
      <c r="V108" s="28">
        <f>IF(OR($A108="",$U108=""),"",$A108+IF($B108="",0,$B108)+$U108/24)</f>
      </c>
      <c r="W108" s="27">
        <f>IF($G108="","",IFERROR(VLOOKUP($G108,Products!$A:$G,5,FALSE),""))</f>
      </c>
      <c r="X108" s="29">
        <f>IF(OR($A108="",$W108=""),"",$A108+$W108)</f>
      </c>
    </row>
    <row r="109" spans="3:24" x14ac:dyDescent="0.25">
      <c r="H109" s="25">
        <f>IF($G109="","",IFERROR(VLOOKUP($G109,Products!$A:$G,2,FALSE),""))</f>
      </c>
      <c r="I109" s="25">
        <f>IF($G109="","",IFERROR(VLOOKUP($G109,Products!$A:$G,3,FALSE),""))</f>
      </c>
      <c r="L109" s="26">
        <f>IF(OR($D109="",$J109=""),"",ROUND($D109*$J109,2))</f>
      </c>
      <c r="N109" s="27">
        <f>IF(OR($D109="",$M109=""),"",ROUND($D109*$M109,0))</f>
      </c>
      <c r="U109" s="27">
        <f>IF($G109="","",IFERROR(VLOOKUP($G109,Products!$A:$G,4,FALSE),""))</f>
      </c>
      <c r="V109" s="28">
        <f>IF(OR($A109="",$U109=""),"",$A109+IF($B109="",0,$B109)+$U109/24)</f>
      </c>
      <c r="W109" s="27">
        <f>IF($G109="","",IFERROR(VLOOKUP($G109,Products!$A:$G,5,FALSE),""))</f>
      </c>
      <c r="X109" s="29">
        <f>IF(OR($A109="",$W109=""),"",$A109+$W109)</f>
      </c>
    </row>
    <row r="110" spans="3:24" x14ac:dyDescent="0.25">
      <c r="H110" s="25">
        <f>IF($G110="","",IFERROR(VLOOKUP($G110,Products!$A:$G,2,FALSE),""))</f>
      </c>
      <c r="I110" s="25">
        <f>IF($G110="","",IFERROR(VLOOKUP($G110,Products!$A:$G,3,FALSE),""))</f>
      </c>
      <c r="L110" s="26">
        <f>IF(OR($D110="",$J110=""),"",ROUND($D110*$J110,2))</f>
      </c>
      <c r="N110" s="27">
        <f>IF(OR($D110="",$M110=""),"",ROUND($D110*$M110,0))</f>
      </c>
      <c r="U110" s="27">
        <f>IF($G110="","",IFERROR(VLOOKUP($G110,Products!$A:$G,4,FALSE),""))</f>
      </c>
      <c r="V110" s="28">
        <f>IF(OR($A110="",$U110=""),"",$A110+IF($B110="",0,$B110)+$U110/24)</f>
      </c>
      <c r="W110" s="27">
        <f>IF($G110="","",IFERROR(VLOOKUP($G110,Products!$A:$G,5,FALSE),""))</f>
      </c>
      <c r="X110" s="29">
        <f>IF(OR($A110="",$W110=""),"",$A110+$W110)</f>
      </c>
    </row>
    <row r="111" spans="3:24" x14ac:dyDescent="0.25">
      <c r="H111" s="25">
        <f>IF($G111="","",IFERROR(VLOOKUP($G111,Products!$A:$G,2,FALSE),""))</f>
      </c>
      <c r="I111" s="25">
        <f>IF($G111="","",IFERROR(VLOOKUP($G111,Products!$A:$G,3,FALSE),""))</f>
      </c>
      <c r="L111" s="26">
        <f>IF(OR($D111="",$J111=""),"",ROUND($D111*$J111,2))</f>
      </c>
      <c r="N111" s="27">
        <f>IF(OR($D111="",$M111=""),"",ROUND($D111*$M111,0))</f>
      </c>
      <c r="U111" s="27">
        <f>IF($G111="","",IFERROR(VLOOKUP($G111,Products!$A:$G,4,FALSE),""))</f>
      </c>
      <c r="V111" s="28">
        <f>IF(OR($A111="",$U111=""),"",$A111+IF($B111="",0,$B111)+$U111/24)</f>
      </c>
      <c r="W111" s="27">
        <f>IF($G111="","",IFERROR(VLOOKUP($G111,Products!$A:$G,5,FALSE),""))</f>
      </c>
      <c r="X111" s="29">
        <f>IF(OR($A111="",$W111=""),"",$A111+$W111)</f>
      </c>
    </row>
    <row r="112" spans="3:24" x14ac:dyDescent="0.25">
      <c r="H112" s="25">
        <f>IF($G112="","",IFERROR(VLOOKUP($G112,Products!$A:$G,2,FALSE),""))</f>
      </c>
      <c r="I112" s="25">
        <f>IF($G112="","",IFERROR(VLOOKUP($G112,Products!$A:$G,3,FALSE),""))</f>
      </c>
      <c r="L112" s="26">
        <f>IF(OR($D112="",$J112=""),"",ROUND($D112*$J112,2))</f>
      </c>
      <c r="N112" s="27">
        <f>IF(OR($D112="",$M112=""),"",ROUND($D112*$M112,0))</f>
      </c>
      <c r="U112" s="27">
        <f>IF($G112="","",IFERROR(VLOOKUP($G112,Products!$A:$G,4,FALSE),""))</f>
      </c>
      <c r="V112" s="28">
        <f>IF(OR($A112="",$U112=""),"",$A112+IF($B112="",0,$B112)+$U112/24)</f>
      </c>
      <c r="W112" s="27">
        <f>IF($G112="","",IFERROR(VLOOKUP($G112,Products!$A:$G,5,FALSE),""))</f>
      </c>
      <c r="X112" s="29">
        <f>IF(OR($A112="",$W112=""),"",$A112+$W112)</f>
      </c>
    </row>
    <row r="113" spans="3:24" x14ac:dyDescent="0.25">
      <c r="H113" s="25">
        <f>IF($G113="","",IFERROR(VLOOKUP($G113,Products!$A:$G,2,FALSE),""))</f>
      </c>
      <c r="I113" s="25">
        <f>IF($G113="","",IFERROR(VLOOKUP($G113,Products!$A:$G,3,FALSE),""))</f>
      </c>
      <c r="L113" s="26">
        <f>IF(OR($D113="",$J113=""),"",ROUND($D113*$J113,2))</f>
      </c>
      <c r="N113" s="27">
        <f>IF(OR($D113="",$M113=""),"",ROUND($D113*$M113,0))</f>
      </c>
      <c r="U113" s="27">
        <f>IF($G113="","",IFERROR(VLOOKUP($G113,Products!$A:$G,4,FALSE),""))</f>
      </c>
      <c r="V113" s="28">
        <f>IF(OR($A113="",$U113=""),"",$A113+IF($B113="",0,$B113)+$U113/24)</f>
      </c>
      <c r="W113" s="27">
        <f>IF($G113="","",IFERROR(VLOOKUP($G113,Products!$A:$G,5,FALSE),""))</f>
      </c>
      <c r="X113" s="29">
        <f>IF(OR($A113="",$W113=""),"",$A113+$W113)</f>
      </c>
    </row>
    <row r="114" spans="3:24" x14ac:dyDescent="0.25">
      <c r="H114" s="25">
        <f>IF($G114="","",IFERROR(VLOOKUP($G114,Products!$A:$G,2,FALSE),""))</f>
      </c>
      <c r="I114" s="25">
        <f>IF($G114="","",IFERROR(VLOOKUP($G114,Products!$A:$G,3,FALSE),""))</f>
      </c>
      <c r="L114" s="26">
        <f>IF(OR($D114="",$J114=""),"",ROUND($D114*$J114,2))</f>
      </c>
      <c r="N114" s="27">
        <f>IF(OR($D114="",$M114=""),"",ROUND($D114*$M114,0))</f>
      </c>
      <c r="U114" s="27">
        <f>IF($G114="","",IFERROR(VLOOKUP($G114,Products!$A:$G,4,FALSE),""))</f>
      </c>
      <c r="V114" s="28">
        <f>IF(OR($A114="",$U114=""),"",$A114+IF($B114="",0,$B114)+$U114/24)</f>
      </c>
      <c r="W114" s="27">
        <f>IF($G114="","",IFERROR(VLOOKUP($G114,Products!$A:$G,5,FALSE),""))</f>
      </c>
      <c r="X114" s="29">
        <f>IF(OR($A114="",$W114=""),"",$A114+$W114)</f>
      </c>
    </row>
    <row r="115" spans="3:24" x14ac:dyDescent="0.25">
      <c r="H115" s="25">
        <f>IF($G115="","",IFERROR(VLOOKUP($G115,Products!$A:$G,2,FALSE),""))</f>
      </c>
      <c r="I115" s="25">
        <f>IF($G115="","",IFERROR(VLOOKUP($G115,Products!$A:$G,3,FALSE),""))</f>
      </c>
      <c r="L115" s="26">
        <f>IF(OR($D115="",$J115=""),"",ROUND($D115*$J115,2))</f>
      </c>
      <c r="N115" s="27">
        <f>IF(OR($D115="",$M115=""),"",ROUND($D115*$M115,0))</f>
      </c>
      <c r="U115" s="27">
        <f>IF($G115="","",IFERROR(VLOOKUP($G115,Products!$A:$G,4,FALSE),""))</f>
      </c>
      <c r="V115" s="28">
        <f>IF(OR($A115="",$U115=""),"",$A115+IF($B115="",0,$B115)+$U115/24)</f>
      </c>
      <c r="W115" s="27">
        <f>IF($G115="","",IFERROR(VLOOKUP($G115,Products!$A:$G,5,FALSE),""))</f>
      </c>
      <c r="X115" s="29">
        <f>IF(OR($A115="",$W115=""),"",$A115+$W115)</f>
      </c>
    </row>
    <row r="116" spans="3:24" x14ac:dyDescent="0.25">
      <c r="H116" s="25">
        <f>IF($G116="","",IFERROR(VLOOKUP($G116,Products!$A:$G,2,FALSE),""))</f>
      </c>
      <c r="I116" s="25">
        <f>IF($G116="","",IFERROR(VLOOKUP($G116,Products!$A:$G,3,FALSE),""))</f>
      </c>
      <c r="L116" s="26">
        <f>IF(OR($D116="",$J116=""),"",ROUND($D116*$J116,2))</f>
      </c>
      <c r="N116" s="27">
        <f>IF(OR($D116="",$M116=""),"",ROUND($D116*$M116,0))</f>
      </c>
      <c r="U116" s="27">
        <f>IF($G116="","",IFERROR(VLOOKUP($G116,Products!$A:$G,4,FALSE),""))</f>
      </c>
      <c r="V116" s="28">
        <f>IF(OR($A116="",$U116=""),"",$A116+IF($B116="",0,$B116)+$U116/24)</f>
      </c>
      <c r="W116" s="27">
        <f>IF($G116="","",IFERROR(VLOOKUP($G116,Products!$A:$G,5,FALSE),""))</f>
      </c>
      <c r="X116" s="29">
        <f>IF(OR($A116="",$W116=""),"",$A116+$W116)</f>
      </c>
    </row>
    <row r="117" spans="3:24" x14ac:dyDescent="0.25">
      <c r="H117" s="25">
        <f>IF($G117="","",IFERROR(VLOOKUP($G117,Products!$A:$G,2,FALSE),""))</f>
      </c>
      <c r="I117" s="25">
        <f>IF($G117="","",IFERROR(VLOOKUP($G117,Products!$A:$G,3,FALSE),""))</f>
      </c>
      <c r="L117" s="26">
        <f>IF(OR($D117="",$J117=""),"",ROUND($D117*$J117,2))</f>
      </c>
      <c r="N117" s="27">
        <f>IF(OR($D117="",$M117=""),"",ROUND($D117*$M117,0))</f>
      </c>
      <c r="U117" s="27">
        <f>IF($G117="","",IFERROR(VLOOKUP($G117,Products!$A:$G,4,FALSE),""))</f>
      </c>
      <c r="V117" s="28">
        <f>IF(OR($A117="",$U117=""),"",$A117+IF($B117="",0,$B117)+$U117/24)</f>
      </c>
      <c r="W117" s="27">
        <f>IF($G117="","",IFERROR(VLOOKUP($G117,Products!$A:$G,5,FALSE),""))</f>
      </c>
      <c r="X117" s="29">
        <f>IF(OR($A117="",$W117=""),"",$A117+$W117)</f>
      </c>
    </row>
    <row r="118" spans="3:24" x14ac:dyDescent="0.25">
      <c r="H118" s="25">
        <f>IF($G118="","",IFERROR(VLOOKUP($G118,Products!$A:$G,2,FALSE),""))</f>
      </c>
      <c r="I118" s="25">
        <f>IF($G118="","",IFERROR(VLOOKUP($G118,Products!$A:$G,3,FALSE),""))</f>
      </c>
      <c r="L118" s="26">
        <f>IF(OR($D118="",$J118=""),"",ROUND($D118*$J118,2))</f>
      </c>
      <c r="N118" s="27">
        <f>IF(OR($D118="",$M118=""),"",ROUND($D118*$M118,0))</f>
      </c>
      <c r="U118" s="27">
        <f>IF($G118="","",IFERROR(VLOOKUP($G118,Products!$A:$G,4,FALSE),""))</f>
      </c>
      <c r="V118" s="28">
        <f>IF(OR($A118="",$U118=""),"",$A118+IF($B118="",0,$B118)+$U118/24)</f>
      </c>
      <c r="W118" s="27">
        <f>IF($G118="","",IFERROR(VLOOKUP($G118,Products!$A:$G,5,FALSE),""))</f>
      </c>
      <c r="X118" s="29">
        <f>IF(OR($A118="",$W118=""),"",$A118+$W118)</f>
      </c>
    </row>
    <row r="119" spans="3:24" x14ac:dyDescent="0.25">
      <c r="H119" s="25">
        <f>IF($G119="","",IFERROR(VLOOKUP($G119,Products!$A:$G,2,FALSE),""))</f>
      </c>
      <c r="I119" s="25">
        <f>IF($G119="","",IFERROR(VLOOKUP($G119,Products!$A:$G,3,FALSE),""))</f>
      </c>
      <c r="L119" s="26">
        <f>IF(OR($D119="",$J119=""),"",ROUND($D119*$J119,2))</f>
      </c>
      <c r="N119" s="27">
        <f>IF(OR($D119="",$M119=""),"",ROUND($D119*$M119,0))</f>
      </c>
      <c r="U119" s="27">
        <f>IF($G119="","",IFERROR(VLOOKUP($G119,Products!$A:$G,4,FALSE),""))</f>
      </c>
      <c r="V119" s="28">
        <f>IF(OR($A119="",$U119=""),"",$A119+IF($B119="",0,$B119)+$U119/24)</f>
      </c>
      <c r="W119" s="27">
        <f>IF($G119="","",IFERROR(VLOOKUP($G119,Products!$A:$G,5,FALSE),""))</f>
      </c>
      <c r="X119" s="29">
        <f>IF(OR($A119="",$W119=""),"",$A119+$W119)</f>
      </c>
    </row>
    <row r="120" spans="3:24" x14ac:dyDescent="0.25">
      <c r="H120" s="25">
        <f>IF($G120="","",IFERROR(VLOOKUP($G120,Products!$A:$G,2,FALSE),""))</f>
      </c>
      <c r="I120" s="25">
        <f>IF($G120="","",IFERROR(VLOOKUP($G120,Products!$A:$G,3,FALSE),""))</f>
      </c>
      <c r="L120" s="26">
        <f>IF(OR($D120="",$J120=""),"",ROUND($D120*$J120,2))</f>
      </c>
      <c r="N120" s="27">
        <f>IF(OR($D120="",$M120=""),"",ROUND($D120*$M120,0))</f>
      </c>
      <c r="U120" s="27">
        <f>IF($G120="","",IFERROR(VLOOKUP($G120,Products!$A:$G,4,FALSE),""))</f>
      </c>
      <c r="V120" s="28">
        <f>IF(OR($A120="",$U120=""),"",$A120+IF($B120="",0,$B120)+$U120/24)</f>
      </c>
      <c r="W120" s="27">
        <f>IF($G120="","",IFERROR(VLOOKUP($G120,Products!$A:$G,5,FALSE),""))</f>
      </c>
      <c r="X120" s="29">
        <f>IF(OR($A120="",$W120=""),"",$A120+$W120)</f>
      </c>
    </row>
    <row r="121" spans="3:24" x14ac:dyDescent="0.25">
      <c r="H121" s="25">
        <f>IF($G121="","",IFERROR(VLOOKUP($G121,Products!$A:$G,2,FALSE),""))</f>
      </c>
      <c r="I121" s="25">
        <f>IF($G121="","",IFERROR(VLOOKUP($G121,Products!$A:$G,3,FALSE),""))</f>
      </c>
      <c r="L121" s="26">
        <f>IF(OR($D121="",$J121=""),"",ROUND($D121*$J121,2))</f>
      </c>
      <c r="N121" s="27">
        <f>IF(OR($D121="",$M121=""),"",ROUND($D121*$M121,0))</f>
      </c>
      <c r="U121" s="27">
        <f>IF($G121="","",IFERROR(VLOOKUP($G121,Products!$A:$G,4,FALSE),""))</f>
      </c>
      <c r="V121" s="28">
        <f>IF(OR($A121="",$U121=""),"",$A121+IF($B121="",0,$B121)+$U121/24)</f>
      </c>
      <c r="W121" s="27">
        <f>IF($G121="","",IFERROR(VLOOKUP($G121,Products!$A:$G,5,FALSE),""))</f>
      </c>
      <c r="X121" s="29">
        <f>IF(OR($A121="",$W121=""),"",$A121+$W121)</f>
      </c>
    </row>
    <row r="122" spans="3:24" x14ac:dyDescent="0.25">
      <c r="H122" s="25">
        <f>IF($G122="","",IFERROR(VLOOKUP($G122,Products!$A:$G,2,FALSE),""))</f>
      </c>
      <c r="I122" s="25">
        <f>IF($G122="","",IFERROR(VLOOKUP($G122,Products!$A:$G,3,FALSE),""))</f>
      </c>
      <c r="L122" s="26">
        <f>IF(OR($D122="",$J122=""),"",ROUND($D122*$J122,2))</f>
      </c>
      <c r="N122" s="27">
        <f>IF(OR($D122="",$M122=""),"",ROUND($D122*$M122,0))</f>
      </c>
      <c r="U122" s="27">
        <f>IF($G122="","",IFERROR(VLOOKUP($G122,Products!$A:$G,4,FALSE),""))</f>
      </c>
      <c r="V122" s="28">
        <f>IF(OR($A122="",$U122=""),"",$A122+IF($B122="",0,$B122)+$U122/24)</f>
      </c>
      <c r="W122" s="27">
        <f>IF($G122="","",IFERROR(VLOOKUP($G122,Products!$A:$G,5,FALSE),""))</f>
      </c>
      <c r="X122" s="29">
        <f>IF(OR($A122="",$W122=""),"",$A122+$W122)</f>
      </c>
    </row>
    <row r="123" spans="3:24" x14ac:dyDescent="0.25">
      <c r="H123" s="25">
        <f>IF($G123="","",IFERROR(VLOOKUP($G123,Products!$A:$G,2,FALSE),""))</f>
      </c>
      <c r="I123" s="25">
        <f>IF($G123="","",IFERROR(VLOOKUP($G123,Products!$A:$G,3,FALSE),""))</f>
      </c>
      <c r="L123" s="26">
        <f>IF(OR($D123="",$J123=""),"",ROUND($D123*$J123,2))</f>
      </c>
      <c r="N123" s="27">
        <f>IF(OR($D123="",$M123=""),"",ROUND($D123*$M123,0))</f>
      </c>
      <c r="U123" s="27">
        <f>IF($G123="","",IFERROR(VLOOKUP($G123,Products!$A:$G,4,FALSE),""))</f>
      </c>
      <c r="V123" s="28">
        <f>IF(OR($A123="",$U123=""),"",$A123+IF($B123="",0,$B123)+$U123/24)</f>
      </c>
      <c r="W123" s="27">
        <f>IF($G123="","",IFERROR(VLOOKUP($G123,Products!$A:$G,5,FALSE),""))</f>
      </c>
      <c r="X123" s="29">
        <f>IF(OR($A123="",$W123=""),"",$A123+$W123)</f>
      </c>
    </row>
    <row r="124" spans="3:24" x14ac:dyDescent="0.25">
      <c r="H124" s="25">
        <f>IF($G124="","",IFERROR(VLOOKUP($G124,Products!$A:$G,2,FALSE),""))</f>
      </c>
      <c r="I124" s="25">
        <f>IF($G124="","",IFERROR(VLOOKUP($G124,Products!$A:$G,3,FALSE),""))</f>
      </c>
      <c r="L124" s="26">
        <f>IF(OR($D124="",$J124=""),"",ROUND($D124*$J124,2))</f>
      </c>
      <c r="N124" s="27">
        <f>IF(OR($D124="",$M124=""),"",ROUND($D124*$M124,0))</f>
      </c>
      <c r="U124" s="27">
        <f>IF($G124="","",IFERROR(VLOOKUP($G124,Products!$A:$G,4,FALSE),""))</f>
      </c>
      <c r="V124" s="28">
        <f>IF(OR($A124="",$U124=""),"",$A124+IF($B124="",0,$B124)+$U124/24)</f>
      </c>
      <c r="W124" s="27">
        <f>IF($G124="","",IFERROR(VLOOKUP($G124,Products!$A:$G,5,FALSE),""))</f>
      </c>
      <c r="X124" s="29">
        <f>IF(OR($A124="",$W124=""),"",$A124+$W124)</f>
      </c>
    </row>
    <row r="125" spans="3:24" x14ac:dyDescent="0.25">
      <c r="H125" s="25">
        <f>IF($G125="","",IFERROR(VLOOKUP($G125,Products!$A:$G,2,FALSE),""))</f>
      </c>
      <c r="I125" s="25">
        <f>IF($G125="","",IFERROR(VLOOKUP($G125,Products!$A:$G,3,FALSE),""))</f>
      </c>
      <c r="L125" s="26">
        <f>IF(OR($D125="",$J125=""),"",ROUND($D125*$J125,2))</f>
      </c>
      <c r="N125" s="27">
        <f>IF(OR($D125="",$M125=""),"",ROUND($D125*$M125,0))</f>
      </c>
      <c r="U125" s="27">
        <f>IF($G125="","",IFERROR(VLOOKUP($G125,Products!$A:$G,4,FALSE),""))</f>
      </c>
      <c r="V125" s="28">
        <f>IF(OR($A125="",$U125=""),"",$A125+IF($B125="",0,$B125)+$U125/24)</f>
      </c>
      <c r="W125" s="27">
        <f>IF($G125="","",IFERROR(VLOOKUP($G125,Products!$A:$G,5,FALSE),""))</f>
      </c>
      <c r="X125" s="29">
        <f>IF(OR($A125="",$W125=""),"",$A125+$W125)</f>
      </c>
    </row>
    <row r="126" spans="3:24" x14ac:dyDescent="0.25">
      <c r="H126" s="25">
        <f>IF($G126="","",IFERROR(VLOOKUP($G126,Products!$A:$G,2,FALSE),""))</f>
      </c>
      <c r="I126" s="25">
        <f>IF($G126="","",IFERROR(VLOOKUP($G126,Products!$A:$G,3,FALSE),""))</f>
      </c>
      <c r="L126" s="26">
        <f>IF(OR($D126="",$J126=""),"",ROUND($D126*$J126,2))</f>
      </c>
      <c r="N126" s="27">
        <f>IF(OR($D126="",$M126=""),"",ROUND($D126*$M126,0))</f>
      </c>
      <c r="U126" s="27">
        <f>IF($G126="","",IFERROR(VLOOKUP($G126,Products!$A:$G,4,FALSE),""))</f>
      </c>
      <c r="V126" s="28">
        <f>IF(OR($A126="",$U126=""),"",$A126+IF($B126="",0,$B126)+$U126/24)</f>
      </c>
      <c r="W126" s="27">
        <f>IF($G126="","",IFERROR(VLOOKUP($G126,Products!$A:$G,5,FALSE),""))</f>
      </c>
      <c r="X126" s="29">
        <f>IF(OR($A126="",$W126=""),"",$A126+$W126)</f>
      </c>
    </row>
    <row r="127" spans="3:24" x14ac:dyDescent="0.25">
      <c r="H127" s="25">
        <f>IF($G127="","",IFERROR(VLOOKUP($G127,Products!$A:$G,2,FALSE),""))</f>
      </c>
      <c r="I127" s="25">
        <f>IF($G127="","",IFERROR(VLOOKUP($G127,Products!$A:$G,3,FALSE),""))</f>
      </c>
      <c r="L127" s="26">
        <f>IF(OR($D127="",$J127=""),"",ROUND($D127*$J127,2))</f>
      </c>
      <c r="N127" s="27">
        <f>IF(OR($D127="",$M127=""),"",ROUND($D127*$M127,0))</f>
      </c>
      <c r="U127" s="27">
        <f>IF($G127="","",IFERROR(VLOOKUP($G127,Products!$A:$G,4,FALSE),""))</f>
      </c>
      <c r="V127" s="28">
        <f>IF(OR($A127="",$U127=""),"",$A127+IF($B127="",0,$B127)+$U127/24)</f>
      </c>
      <c r="W127" s="27">
        <f>IF($G127="","",IFERROR(VLOOKUP($G127,Products!$A:$G,5,FALSE),""))</f>
      </c>
      <c r="X127" s="29">
        <f>IF(OR($A127="",$W127=""),"",$A127+$W127)</f>
      </c>
    </row>
    <row r="128" spans="3:24" x14ac:dyDescent="0.25">
      <c r="H128" s="25">
        <f>IF($G128="","",IFERROR(VLOOKUP($G128,Products!$A:$G,2,FALSE),""))</f>
      </c>
      <c r="I128" s="25">
        <f>IF($G128="","",IFERROR(VLOOKUP($G128,Products!$A:$G,3,FALSE),""))</f>
      </c>
      <c r="L128" s="26">
        <f>IF(OR($D128="",$J128=""),"",ROUND($D128*$J128,2))</f>
      </c>
      <c r="N128" s="27">
        <f>IF(OR($D128="",$M128=""),"",ROUND($D128*$M128,0))</f>
      </c>
      <c r="U128" s="27">
        <f>IF($G128="","",IFERROR(VLOOKUP($G128,Products!$A:$G,4,FALSE),""))</f>
      </c>
      <c r="V128" s="28">
        <f>IF(OR($A128="",$U128=""),"",$A128+IF($B128="",0,$B128)+$U128/24)</f>
      </c>
      <c r="W128" s="27">
        <f>IF($G128="","",IFERROR(VLOOKUP($G128,Products!$A:$G,5,FALSE),""))</f>
      </c>
      <c r="X128" s="29">
        <f>IF(OR($A128="",$W128=""),"",$A128+$W128)</f>
      </c>
    </row>
    <row r="129" spans="3:24" x14ac:dyDescent="0.25">
      <c r="H129" s="25">
        <f>IF($G129="","",IFERROR(VLOOKUP($G129,Products!$A:$G,2,FALSE),""))</f>
      </c>
      <c r="I129" s="25">
        <f>IF($G129="","",IFERROR(VLOOKUP($G129,Products!$A:$G,3,FALSE),""))</f>
      </c>
      <c r="L129" s="26">
        <f>IF(OR($D129="",$J129=""),"",ROUND($D129*$J129,2))</f>
      </c>
      <c r="N129" s="27">
        <f>IF(OR($D129="",$M129=""),"",ROUND($D129*$M129,0))</f>
      </c>
      <c r="U129" s="27">
        <f>IF($G129="","",IFERROR(VLOOKUP($G129,Products!$A:$G,4,FALSE),""))</f>
      </c>
      <c r="V129" s="28">
        <f>IF(OR($A129="",$U129=""),"",$A129+IF($B129="",0,$B129)+$U129/24)</f>
      </c>
      <c r="W129" s="27">
        <f>IF($G129="","",IFERROR(VLOOKUP($G129,Products!$A:$G,5,FALSE),""))</f>
      </c>
      <c r="X129" s="29">
        <f>IF(OR($A129="",$W129=""),"",$A129+$W129)</f>
      </c>
    </row>
    <row r="130" spans="3:24" x14ac:dyDescent="0.25">
      <c r="H130" s="25">
        <f>IF($G130="","",IFERROR(VLOOKUP($G130,Products!$A:$G,2,FALSE),""))</f>
      </c>
      <c r="I130" s="25">
        <f>IF($G130="","",IFERROR(VLOOKUP($G130,Products!$A:$G,3,FALSE),""))</f>
      </c>
      <c r="L130" s="26">
        <f>IF(OR($D130="",$J130=""),"",ROUND($D130*$J130,2))</f>
      </c>
      <c r="N130" s="27">
        <f>IF(OR($D130="",$M130=""),"",ROUND($D130*$M130,0))</f>
      </c>
      <c r="U130" s="27">
        <f>IF($G130="","",IFERROR(VLOOKUP($G130,Products!$A:$G,4,FALSE),""))</f>
      </c>
      <c r="V130" s="28">
        <f>IF(OR($A130="",$U130=""),"",$A130+IF($B130="",0,$B130)+$U130/24)</f>
      </c>
      <c r="W130" s="27">
        <f>IF($G130="","",IFERROR(VLOOKUP($G130,Products!$A:$G,5,FALSE),""))</f>
      </c>
      <c r="X130" s="29">
        <f>IF(OR($A130="",$W130=""),"",$A130+$W130)</f>
      </c>
    </row>
    <row r="131" spans="3:24" x14ac:dyDescent="0.25">
      <c r="H131" s="25">
        <f>IF($G131="","",IFERROR(VLOOKUP($G131,Products!$A:$G,2,FALSE),""))</f>
      </c>
      <c r="I131" s="25">
        <f>IF($G131="","",IFERROR(VLOOKUP($G131,Products!$A:$G,3,FALSE),""))</f>
      </c>
      <c r="L131" s="26">
        <f>IF(OR($D131="",$J131=""),"",ROUND($D131*$J131,2))</f>
      </c>
      <c r="N131" s="27">
        <f>IF(OR($D131="",$M131=""),"",ROUND($D131*$M131,0))</f>
      </c>
      <c r="U131" s="27">
        <f>IF($G131="","",IFERROR(VLOOKUP($G131,Products!$A:$G,4,FALSE),""))</f>
      </c>
      <c r="V131" s="28">
        <f>IF(OR($A131="",$U131=""),"",$A131+IF($B131="",0,$B131)+$U131/24)</f>
      </c>
      <c r="W131" s="27">
        <f>IF($G131="","",IFERROR(VLOOKUP($G131,Products!$A:$G,5,FALSE),""))</f>
      </c>
      <c r="X131" s="29">
        <f>IF(OR($A131="",$W131=""),"",$A131+$W131)</f>
      </c>
    </row>
    <row r="132" spans="3:24" x14ac:dyDescent="0.25">
      <c r="H132" s="25">
        <f>IF($G132="","",IFERROR(VLOOKUP($G132,Products!$A:$G,2,FALSE),""))</f>
      </c>
      <c r="I132" s="25">
        <f>IF($G132="","",IFERROR(VLOOKUP($G132,Products!$A:$G,3,FALSE),""))</f>
      </c>
      <c r="L132" s="26">
        <f>IF(OR($D132="",$J132=""),"",ROUND($D132*$J132,2))</f>
      </c>
      <c r="N132" s="27">
        <f>IF(OR($D132="",$M132=""),"",ROUND($D132*$M132,0))</f>
      </c>
      <c r="U132" s="27">
        <f>IF($G132="","",IFERROR(VLOOKUP($G132,Products!$A:$G,4,FALSE),""))</f>
      </c>
      <c r="V132" s="28">
        <f>IF(OR($A132="",$U132=""),"",$A132+IF($B132="",0,$B132)+$U132/24)</f>
      </c>
      <c r="W132" s="27">
        <f>IF($G132="","",IFERROR(VLOOKUP($G132,Products!$A:$G,5,FALSE),""))</f>
      </c>
      <c r="X132" s="29">
        <f>IF(OR($A132="",$W132=""),"",$A132+$W132)</f>
      </c>
    </row>
    <row r="133" spans="3:24" x14ac:dyDescent="0.25">
      <c r="H133" s="25">
        <f>IF($G133="","",IFERROR(VLOOKUP($G133,Products!$A:$G,2,FALSE),""))</f>
      </c>
      <c r="I133" s="25">
        <f>IF($G133="","",IFERROR(VLOOKUP($G133,Products!$A:$G,3,FALSE),""))</f>
      </c>
      <c r="L133" s="26">
        <f>IF(OR($D133="",$J133=""),"",ROUND($D133*$J133,2))</f>
      </c>
      <c r="N133" s="27">
        <f>IF(OR($D133="",$M133=""),"",ROUND($D133*$M133,0))</f>
      </c>
      <c r="U133" s="27">
        <f>IF($G133="","",IFERROR(VLOOKUP($G133,Products!$A:$G,4,FALSE),""))</f>
      </c>
      <c r="V133" s="28">
        <f>IF(OR($A133="",$U133=""),"",$A133+IF($B133="",0,$B133)+$U133/24)</f>
      </c>
      <c r="W133" s="27">
        <f>IF($G133="","",IFERROR(VLOOKUP($G133,Products!$A:$G,5,FALSE),""))</f>
      </c>
      <c r="X133" s="29">
        <f>IF(OR($A133="",$W133=""),"",$A133+$W133)</f>
      </c>
    </row>
    <row r="134" spans="3:24" x14ac:dyDescent="0.25">
      <c r="H134" s="25">
        <f>IF($G134="","",IFERROR(VLOOKUP($G134,Products!$A:$G,2,FALSE),""))</f>
      </c>
      <c r="I134" s="25">
        <f>IF($G134="","",IFERROR(VLOOKUP($G134,Products!$A:$G,3,FALSE),""))</f>
      </c>
      <c r="L134" s="26">
        <f>IF(OR($D134="",$J134=""),"",ROUND($D134*$J134,2))</f>
      </c>
      <c r="N134" s="27">
        <f>IF(OR($D134="",$M134=""),"",ROUND($D134*$M134,0))</f>
      </c>
      <c r="U134" s="27">
        <f>IF($G134="","",IFERROR(VLOOKUP($G134,Products!$A:$G,4,FALSE),""))</f>
      </c>
      <c r="V134" s="28">
        <f>IF(OR($A134="",$U134=""),"",$A134+IF($B134="",0,$B134)+$U134/24)</f>
      </c>
      <c r="W134" s="27">
        <f>IF($G134="","",IFERROR(VLOOKUP($G134,Products!$A:$G,5,FALSE),""))</f>
      </c>
      <c r="X134" s="29">
        <f>IF(OR($A134="",$W134=""),"",$A134+$W134)</f>
      </c>
    </row>
    <row r="135" spans="3:24" x14ac:dyDescent="0.25">
      <c r="H135" s="25">
        <f>IF($G135="","",IFERROR(VLOOKUP($G135,Products!$A:$G,2,FALSE),""))</f>
      </c>
      <c r="I135" s="25">
        <f>IF($G135="","",IFERROR(VLOOKUP($G135,Products!$A:$G,3,FALSE),""))</f>
      </c>
      <c r="L135" s="26">
        <f>IF(OR($D135="",$J135=""),"",ROUND($D135*$J135,2))</f>
      </c>
      <c r="N135" s="27">
        <f>IF(OR($D135="",$M135=""),"",ROUND($D135*$M135,0))</f>
      </c>
      <c r="U135" s="27">
        <f>IF($G135="","",IFERROR(VLOOKUP($G135,Products!$A:$G,4,FALSE),""))</f>
      </c>
      <c r="V135" s="28">
        <f>IF(OR($A135="",$U135=""),"",$A135+IF($B135="",0,$B135)+$U135/24)</f>
      </c>
      <c r="W135" s="27">
        <f>IF($G135="","",IFERROR(VLOOKUP($G135,Products!$A:$G,5,FALSE),""))</f>
      </c>
      <c r="X135" s="29">
        <f>IF(OR($A135="",$W135=""),"",$A135+$W135)</f>
      </c>
    </row>
    <row r="136" spans="3:24" x14ac:dyDescent="0.25">
      <c r="H136" s="25">
        <f>IF($G136="","",IFERROR(VLOOKUP($G136,Products!$A:$G,2,FALSE),""))</f>
      </c>
      <c r="I136" s="25">
        <f>IF($G136="","",IFERROR(VLOOKUP($G136,Products!$A:$G,3,FALSE),""))</f>
      </c>
      <c r="L136" s="26">
        <f>IF(OR($D136="",$J136=""),"",ROUND($D136*$J136,2))</f>
      </c>
      <c r="N136" s="27">
        <f>IF(OR($D136="",$M136=""),"",ROUND($D136*$M136,0))</f>
      </c>
      <c r="U136" s="27">
        <f>IF($G136="","",IFERROR(VLOOKUP($G136,Products!$A:$G,4,FALSE),""))</f>
      </c>
      <c r="V136" s="28">
        <f>IF(OR($A136="",$U136=""),"",$A136+IF($B136="",0,$B136)+$U136/24)</f>
      </c>
      <c r="W136" s="27">
        <f>IF($G136="","",IFERROR(VLOOKUP($G136,Products!$A:$G,5,FALSE),""))</f>
      </c>
      <c r="X136" s="29">
        <f>IF(OR($A136="",$W136=""),"",$A136+$W136)</f>
      </c>
    </row>
    <row r="137" spans="3:24" x14ac:dyDescent="0.25">
      <c r="H137" s="25">
        <f>IF($G137="","",IFERROR(VLOOKUP($G137,Products!$A:$G,2,FALSE),""))</f>
      </c>
      <c r="I137" s="25">
        <f>IF($G137="","",IFERROR(VLOOKUP($G137,Products!$A:$G,3,FALSE),""))</f>
      </c>
      <c r="L137" s="26">
        <f>IF(OR($D137="",$J137=""),"",ROUND($D137*$J137,2))</f>
      </c>
      <c r="N137" s="27">
        <f>IF(OR($D137="",$M137=""),"",ROUND($D137*$M137,0))</f>
      </c>
      <c r="U137" s="27">
        <f>IF($G137="","",IFERROR(VLOOKUP($G137,Products!$A:$G,4,FALSE),""))</f>
      </c>
      <c r="V137" s="28">
        <f>IF(OR($A137="",$U137=""),"",$A137+IF($B137="",0,$B137)+$U137/24)</f>
      </c>
      <c r="W137" s="27">
        <f>IF($G137="","",IFERROR(VLOOKUP($G137,Products!$A:$G,5,FALSE),""))</f>
      </c>
      <c r="X137" s="29">
        <f>IF(OR($A137="",$W137=""),"",$A137+$W137)</f>
      </c>
    </row>
    <row r="138" spans="3:24" x14ac:dyDescent="0.25">
      <c r="H138" s="25">
        <f>IF($G138="","",IFERROR(VLOOKUP($G138,Products!$A:$G,2,FALSE),""))</f>
      </c>
      <c r="I138" s="25">
        <f>IF($G138="","",IFERROR(VLOOKUP($G138,Products!$A:$G,3,FALSE),""))</f>
      </c>
      <c r="L138" s="26">
        <f>IF(OR($D138="",$J138=""),"",ROUND($D138*$J138,2))</f>
      </c>
      <c r="N138" s="27">
        <f>IF(OR($D138="",$M138=""),"",ROUND($D138*$M138,0))</f>
      </c>
      <c r="U138" s="27">
        <f>IF($G138="","",IFERROR(VLOOKUP($G138,Products!$A:$G,4,FALSE),""))</f>
      </c>
      <c r="V138" s="28">
        <f>IF(OR($A138="",$U138=""),"",$A138+IF($B138="",0,$B138)+$U138/24)</f>
      </c>
      <c r="W138" s="27">
        <f>IF($G138="","",IFERROR(VLOOKUP($G138,Products!$A:$G,5,FALSE),""))</f>
      </c>
      <c r="X138" s="29">
        <f>IF(OR($A138="",$W138=""),"",$A138+$W138)</f>
      </c>
    </row>
    <row r="139" spans="3:24" x14ac:dyDescent="0.25">
      <c r="H139" s="25">
        <f>IF($G139="","",IFERROR(VLOOKUP($G139,Products!$A:$G,2,FALSE),""))</f>
      </c>
      <c r="I139" s="25">
        <f>IF($G139="","",IFERROR(VLOOKUP($G139,Products!$A:$G,3,FALSE),""))</f>
      </c>
      <c r="L139" s="26">
        <f>IF(OR($D139="",$J139=""),"",ROUND($D139*$J139,2))</f>
      </c>
      <c r="N139" s="27">
        <f>IF(OR($D139="",$M139=""),"",ROUND($D139*$M139,0))</f>
      </c>
      <c r="U139" s="27">
        <f>IF($G139="","",IFERROR(VLOOKUP($G139,Products!$A:$G,4,FALSE),""))</f>
      </c>
      <c r="V139" s="28">
        <f>IF(OR($A139="",$U139=""),"",$A139+IF($B139="",0,$B139)+$U139/24)</f>
      </c>
      <c r="W139" s="27">
        <f>IF($G139="","",IFERROR(VLOOKUP($G139,Products!$A:$G,5,FALSE),""))</f>
      </c>
      <c r="X139" s="29">
        <f>IF(OR($A139="",$W139=""),"",$A139+$W139)</f>
      </c>
    </row>
    <row r="140" spans="3:24" x14ac:dyDescent="0.25">
      <c r="H140" s="25">
        <f>IF($G140="","",IFERROR(VLOOKUP($G140,Products!$A:$G,2,FALSE),""))</f>
      </c>
      <c r="I140" s="25">
        <f>IF($G140="","",IFERROR(VLOOKUP($G140,Products!$A:$G,3,FALSE),""))</f>
      </c>
      <c r="L140" s="26">
        <f>IF(OR($D140="",$J140=""),"",ROUND($D140*$J140,2))</f>
      </c>
      <c r="N140" s="27">
        <f>IF(OR($D140="",$M140=""),"",ROUND($D140*$M140,0))</f>
      </c>
      <c r="U140" s="27">
        <f>IF($G140="","",IFERROR(VLOOKUP($G140,Products!$A:$G,4,FALSE),""))</f>
      </c>
      <c r="V140" s="28">
        <f>IF(OR($A140="",$U140=""),"",$A140+IF($B140="",0,$B140)+$U140/24)</f>
      </c>
      <c r="W140" s="27">
        <f>IF($G140="","",IFERROR(VLOOKUP($G140,Products!$A:$G,5,FALSE),""))</f>
      </c>
      <c r="X140" s="29">
        <f>IF(OR($A140="",$W140=""),"",$A140+$W140)</f>
      </c>
    </row>
    <row r="141" spans="3:24" x14ac:dyDescent="0.25">
      <c r="H141" s="25">
        <f>IF($G141="","",IFERROR(VLOOKUP($G141,Products!$A:$G,2,FALSE),""))</f>
      </c>
      <c r="I141" s="25">
        <f>IF($G141="","",IFERROR(VLOOKUP($G141,Products!$A:$G,3,FALSE),""))</f>
      </c>
      <c r="L141" s="26">
        <f>IF(OR($D141="",$J141=""),"",ROUND($D141*$J141,2))</f>
      </c>
      <c r="N141" s="27">
        <f>IF(OR($D141="",$M141=""),"",ROUND($D141*$M141,0))</f>
      </c>
      <c r="U141" s="27">
        <f>IF($G141="","",IFERROR(VLOOKUP($G141,Products!$A:$G,4,FALSE),""))</f>
      </c>
      <c r="V141" s="28">
        <f>IF(OR($A141="",$U141=""),"",$A141+IF($B141="",0,$B141)+$U141/24)</f>
      </c>
      <c r="W141" s="27">
        <f>IF($G141="","",IFERROR(VLOOKUP($G141,Products!$A:$G,5,FALSE),""))</f>
      </c>
      <c r="X141" s="29">
        <f>IF(OR($A141="",$W141=""),"",$A141+$W141)</f>
      </c>
    </row>
    <row r="142" spans="3:24" x14ac:dyDescent="0.25">
      <c r="H142" s="25">
        <f>IF($G142="","",IFERROR(VLOOKUP($G142,Products!$A:$G,2,FALSE),""))</f>
      </c>
      <c r="I142" s="25">
        <f>IF($G142="","",IFERROR(VLOOKUP($G142,Products!$A:$G,3,FALSE),""))</f>
      </c>
      <c r="L142" s="26">
        <f>IF(OR($D142="",$J142=""),"",ROUND($D142*$J142,2))</f>
      </c>
      <c r="N142" s="27">
        <f>IF(OR($D142="",$M142=""),"",ROUND($D142*$M142,0))</f>
      </c>
      <c r="U142" s="27">
        <f>IF($G142="","",IFERROR(VLOOKUP($G142,Products!$A:$G,4,FALSE),""))</f>
      </c>
      <c r="V142" s="28">
        <f>IF(OR($A142="",$U142=""),"",$A142+IF($B142="",0,$B142)+$U142/24)</f>
      </c>
      <c r="W142" s="27">
        <f>IF($G142="","",IFERROR(VLOOKUP($G142,Products!$A:$G,5,FALSE),""))</f>
      </c>
      <c r="X142" s="29">
        <f>IF(OR($A142="",$W142=""),"",$A142+$W142)</f>
      </c>
    </row>
    <row r="143" spans="3:24" x14ac:dyDescent="0.25">
      <c r="H143" s="25">
        <f>IF($G143="","",IFERROR(VLOOKUP($G143,Products!$A:$G,2,FALSE),""))</f>
      </c>
      <c r="I143" s="25">
        <f>IF($G143="","",IFERROR(VLOOKUP($G143,Products!$A:$G,3,FALSE),""))</f>
      </c>
      <c r="L143" s="26">
        <f>IF(OR($D143="",$J143=""),"",ROUND($D143*$J143,2))</f>
      </c>
      <c r="N143" s="27">
        <f>IF(OR($D143="",$M143=""),"",ROUND($D143*$M143,0))</f>
      </c>
      <c r="U143" s="27">
        <f>IF($G143="","",IFERROR(VLOOKUP($G143,Products!$A:$G,4,FALSE),""))</f>
      </c>
      <c r="V143" s="28">
        <f>IF(OR($A143="",$U143=""),"",$A143+IF($B143="",0,$B143)+$U143/24)</f>
      </c>
      <c r="W143" s="27">
        <f>IF($G143="","",IFERROR(VLOOKUP($G143,Products!$A:$G,5,FALSE),""))</f>
      </c>
      <c r="X143" s="29">
        <f>IF(OR($A143="",$W143=""),"",$A143+$W143)</f>
      </c>
    </row>
    <row r="144" spans="3:24" x14ac:dyDescent="0.25">
      <c r="H144" s="25">
        <f>IF($G144="","",IFERROR(VLOOKUP($G144,Products!$A:$G,2,FALSE),""))</f>
      </c>
      <c r="I144" s="25">
        <f>IF($G144="","",IFERROR(VLOOKUP($G144,Products!$A:$G,3,FALSE),""))</f>
      </c>
      <c r="L144" s="26">
        <f>IF(OR($D144="",$J144=""),"",ROUND($D144*$J144,2))</f>
      </c>
      <c r="N144" s="27">
        <f>IF(OR($D144="",$M144=""),"",ROUND($D144*$M144,0))</f>
      </c>
      <c r="U144" s="27">
        <f>IF($G144="","",IFERROR(VLOOKUP($G144,Products!$A:$G,4,FALSE),""))</f>
      </c>
      <c r="V144" s="28">
        <f>IF(OR($A144="",$U144=""),"",$A144+IF($B144="",0,$B144)+$U144/24)</f>
      </c>
      <c r="W144" s="27">
        <f>IF($G144="","",IFERROR(VLOOKUP($G144,Products!$A:$G,5,FALSE),""))</f>
      </c>
      <c r="X144" s="29">
        <f>IF(OR($A144="",$W144=""),"",$A144+$W144)</f>
      </c>
    </row>
    <row r="145" spans="3:24" x14ac:dyDescent="0.25">
      <c r="H145" s="25">
        <f>IF($G145="","",IFERROR(VLOOKUP($G145,Products!$A:$G,2,FALSE),""))</f>
      </c>
      <c r="I145" s="25">
        <f>IF($G145="","",IFERROR(VLOOKUP($G145,Products!$A:$G,3,FALSE),""))</f>
      </c>
      <c r="L145" s="26">
        <f>IF(OR($D145="",$J145=""),"",ROUND($D145*$J145,2))</f>
      </c>
      <c r="N145" s="27">
        <f>IF(OR($D145="",$M145=""),"",ROUND($D145*$M145,0))</f>
      </c>
      <c r="U145" s="27">
        <f>IF($G145="","",IFERROR(VLOOKUP($G145,Products!$A:$G,4,FALSE),""))</f>
      </c>
      <c r="V145" s="28">
        <f>IF(OR($A145="",$U145=""),"",$A145+IF($B145="",0,$B145)+$U145/24)</f>
      </c>
      <c r="W145" s="27">
        <f>IF($G145="","",IFERROR(VLOOKUP($G145,Products!$A:$G,5,FALSE),""))</f>
      </c>
      <c r="X145" s="29">
        <f>IF(OR($A145="",$W145=""),"",$A145+$W145)</f>
      </c>
    </row>
    <row r="146" spans="3:24" x14ac:dyDescent="0.25">
      <c r="H146" s="25">
        <f>IF($G146="","",IFERROR(VLOOKUP($G146,Products!$A:$G,2,FALSE),""))</f>
      </c>
      <c r="I146" s="25">
        <f>IF($G146="","",IFERROR(VLOOKUP($G146,Products!$A:$G,3,FALSE),""))</f>
      </c>
      <c r="L146" s="26">
        <f>IF(OR($D146="",$J146=""),"",ROUND($D146*$J146,2))</f>
      </c>
      <c r="N146" s="27">
        <f>IF(OR($D146="",$M146=""),"",ROUND($D146*$M146,0))</f>
      </c>
      <c r="U146" s="27">
        <f>IF($G146="","",IFERROR(VLOOKUP($G146,Products!$A:$G,4,FALSE),""))</f>
      </c>
      <c r="V146" s="28">
        <f>IF(OR($A146="",$U146=""),"",$A146+IF($B146="",0,$B146)+$U146/24)</f>
      </c>
      <c r="W146" s="27">
        <f>IF($G146="","",IFERROR(VLOOKUP($G146,Products!$A:$G,5,FALSE),""))</f>
      </c>
      <c r="X146" s="29">
        <f>IF(OR($A146="",$W146=""),"",$A146+$W146)</f>
      </c>
    </row>
    <row r="147" spans="3:24" x14ac:dyDescent="0.25">
      <c r="H147" s="25">
        <f>IF($G147="","",IFERROR(VLOOKUP($G147,Products!$A:$G,2,FALSE),""))</f>
      </c>
      <c r="I147" s="25">
        <f>IF($G147="","",IFERROR(VLOOKUP($G147,Products!$A:$G,3,FALSE),""))</f>
      </c>
      <c r="L147" s="26">
        <f>IF(OR($D147="",$J147=""),"",ROUND($D147*$J147,2))</f>
      </c>
      <c r="N147" s="27">
        <f>IF(OR($D147="",$M147=""),"",ROUND($D147*$M147,0))</f>
      </c>
      <c r="U147" s="27">
        <f>IF($G147="","",IFERROR(VLOOKUP($G147,Products!$A:$G,4,FALSE),""))</f>
      </c>
      <c r="V147" s="28">
        <f>IF(OR($A147="",$U147=""),"",$A147+IF($B147="",0,$B147)+$U147/24)</f>
      </c>
      <c r="W147" s="27">
        <f>IF($G147="","",IFERROR(VLOOKUP($G147,Products!$A:$G,5,FALSE),""))</f>
      </c>
      <c r="X147" s="29">
        <f>IF(OR($A147="",$W147=""),"",$A147+$W147)</f>
      </c>
    </row>
    <row r="148" spans="3:24" x14ac:dyDescent="0.25">
      <c r="H148" s="25">
        <f>IF($G148="","",IFERROR(VLOOKUP($G148,Products!$A:$G,2,FALSE),""))</f>
      </c>
      <c r="I148" s="25">
        <f>IF($G148="","",IFERROR(VLOOKUP($G148,Products!$A:$G,3,FALSE),""))</f>
      </c>
      <c r="L148" s="26">
        <f>IF(OR($D148="",$J148=""),"",ROUND($D148*$J148,2))</f>
      </c>
      <c r="N148" s="27">
        <f>IF(OR($D148="",$M148=""),"",ROUND($D148*$M148,0))</f>
      </c>
      <c r="U148" s="27">
        <f>IF($G148="","",IFERROR(VLOOKUP($G148,Products!$A:$G,4,FALSE),""))</f>
      </c>
      <c r="V148" s="28">
        <f>IF(OR($A148="",$U148=""),"",$A148+IF($B148="",0,$B148)+$U148/24)</f>
      </c>
      <c r="W148" s="27">
        <f>IF($G148="","",IFERROR(VLOOKUP($G148,Products!$A:$G,5,FALSE),""))</f>
      </c>
      <c r="X148" s="29">
        <f>IF(OR($A148="",$W148=""),"",$A148+$W148)</f>
      </c>
    </row>
    <row r="149" spans="3:24" x14ac:dyDescent="0.25">
      <c r="H149" s="25">
        <f>IF($G149="","",IFERROR(VLOOKUP($G149,Products!$A:$G,2,FALSE),""))</f>
      </c>
      <c r="I149" s="25">
        <f>IF($G149="","",IFERROR(VLOOKUP($G149,Products!$A:$G,3,FALSE),""))</f>
      </c>
      <c r="L149" s="26">
        <f>IF(OR($D149="",$J149=""),"",ROUND($D149*$J149,2))</f>
      </c>
      <c r="N149" s="27">
        <f>IF(OR($D149="",$M149=""),"",ROUND($D149*$M149,0))</f>
      </c>
      <c r="U149" s="27">
        <f>IF($G149="","",IFERROR(VLOOKUP($G149,Products!$A:$G,4,FALSE),""))</f>
      </c>
      <c r="V149" s="28">
        <f>IF(OR($A149="",$U149=""),"",$A149+IF($B149="",0,$B149)+$U149/24)</f>
      </c>
      <c r="W149" s="27">
        <f>IF($G149="","",IFERROR(VLOOKUP($G149,Products!$A:$G,5,FALSE),""))</f>
      </c>
      <c r="X149" s="29">
        <f>IF(OR($A149="",$W149=""),"",$A149+$W149)</f>
      </c>
    </row>
    <row r="150" spans="3:24" x14ac:dyDescent="0.25">
      <c r="H150" s="25">
        <f>IF($G150="","",IFERROR(VLOOKUP($G150,Products!$A:$G,2,FALSE),""))</f>
      </c>
      <c r="I150" s="25">
        <f>IF($G150="","",IFERROR(VLOOKUP($G150,Products!$A:$G,3,FALSE),""))</f>
      </c>
      <c r="L150" s="26">
        <f>IF(OR($D150="",$J150=""),"",ROUND($D150*$J150,2))</f>
      </c>
      <c r="N150" s="27">
        <f>IF(OR($D150="",$M150=""),"",ROUND($D150*$M150,0))</f>
      </c>
      <c r="U150" s="27">
        <f>IF($G150="","",IFERROR(VLOOKUP($G150,Products!$A:$G,4,FALSE),""))</f>
      </c>
      <c r="V150" s="28">
        <f>IF(OR($A150="",$U150=""),"",$A150+IF($B150="",0,$B150)+$U150/24)</f>
      </c>
      <c r="W150" s="27">
        <f>IF($G150="","",IFERROR(VLOOKUP($G150,Products!$A:$G,5,FALSE),""))</f>
      </c>
      <c r="X150" s="29">
        <f>IF(OR($A150="",$W150=""),"",$A150+$W150)</f>
      </c>
    </row>
    <row r="151" spans="3:24" x14ac:dyDescent="0.25">
      <c r="H151" s="25">
        <f>IF($G151="","",IFERROR(VLOOKUP($G151,Products!$A:$G,2,FALSE),""))</f>
      </c>
      <c r="I151" s="25">
        <f>IF($G151="","",IFERROR(VLOOKUP($G151,Products!$A:$G,3,FALSE),""))</f>
      </c>
      <c r="L151" s="26">
        <f>IF(OR($D151="",$J151=""),"",ROUND($D151*$J151,2))</f>
      </c>
      <c r="N151" s="27">
        <f>IF(OR($D151="",$M151=""),"",ROUND($D151*$M151,0))</f>
      </c>
      <c r="U151" s="27">
        <f>IF($G151="","",IFERROR(VLOOKUP($G151,Products!$A:$G,4,FALSE),""))</f>
      </c>
      <c r="V151" s="28">
        <f>IF(OR($A151="",$U151=""),"",$A151+IF($B151="",0,$B151)+$U151/24)</f>
      </c>
      <c r="W151" s="27">
        <f>IF($G151="","",IFERROR(VLOOKUP($G151,Products!$A:$G,5,FALSE),""))</f>
      </c>
      <c r="X151" s="29">
        <f>IF(OR($A151="",$W151=""),"",$A151+$W151)</f>
      </c>
    </row>
    <row r="152" spans="3:24" x14ac:dyDescent="0.25">
      <c r="H152" s="25">
        <f>IF($G152="","",IFERROR(VLOOKUP($G152,Products!$A:$G,2,FALSE),""))</f>
      </c>
      <c r="I152" s="25">
        <f>IF($G152="","",IFERROR(VLOOKUP($G152,Products!$A:$G,3,FALSE),""))</f>
      </c>
      <c r="L152" s="26">
        <f>IF(OR($D152="",$J152=""),"",ROUND($D152*$J152,2))</f>
      </c>
      <c r="N152" s="27">
        <f>IF(OR($D152="",$M152=""),"",ROUND($D152*$M152,0))</f>
      </c>
      <c r="U152" s="27">
        <f>IF($G152="","",IFERROR(VLOOKUP($G152,Products!$A:$G,4,FALSE),""))</f>
      </c>
      <c r="V152" s="28">
        <f>IF(OR($A152="",$U152=""),"",$A152+IF($B152="",0,$B152)+$U152/24)</f>
      </c>
      <c r="W152" s="27">
        <f>IF($G152="","",IFERROR(VLOOKUP($G152,Products!$A:$G,5,FALSE),""))</f>
      </c>
      <c r="X152" s="29">
        <f>IF(OR($A152="",$W152=""),"",$A152+$W152)</f>
      </c>
    </row>
    <row r="153" spans="3:24" x14ac:dyDescent="0.25">
      <c r="H153" s="25">
        <f>IF($G153="","",IFERROR(VLOOKUP($G153,Products!$A:$G,2,FALSE),""))</f>
      </c>
      <c r="I153" s="25">
        <f>IF($G153="","",IFERROR(VLOOKUP($G153,Products!$A:$G,3,FALSE),""))</f>
      </c>
      <c r="L153" s="26">
        <f>IF(OR($D153="",$J153=""),"",ROUND($D153*$J153,2))</f>
      </c>
      <c r="N153" s="27">
        <f>IF(OR($D153="",$M153=""),"",ROUND($D153*$M153,0))</f>
      </c>
      <c r="U153" s="27">
        <f>IF($G153="","",IFERROR(VLOOKUP($G153,Products!$A:$G,4,FALSE),""))</f>
      </c>
      <c r="V153" s="28">
        <f>IF(OR($A153="",$U153=""),"",$A153+IF($B153="",0,$B153)+$U153/24)</f>
      </c>
      <c r="W153" s="27">
        <f>IF($G153="","",IFERROR(VLOOKUP($G153,Products!$A:$G,5,FALSE),""))</f>
      </c>
      <c r="X153" s="29">
        <f>IF(OR($A153="",$W153=""),"",$A153+$W153)</f>
      </c>
    </row>
    <row r="154" spans="3:24" x14ac:dyDescent="0.25">
      <c r="H154" s="25">
        <f>IF($G154="","",IFERROR(VLOOKUP($G154,Products!$A:$G,2,FALSE),""))</f>
      </c>
      <c r="I154" s="25">
        <f>IF($G154="","",IFERROR(VLOOKUP($G154,Products!$A:$G,3,FALSE),""))</f>
      </c>
      <c r="L154" s="26">
        <f>IF(OR($D154="",$J154=""),"",ROUND($D154*$J154,2))</f>
      </c>
      <c r="N154" s="27">
        <f>IF(OR($D154="",$M154=""),"",ROUND($D154*$M154,0))</f>
      </c>
      <c r="U154" s="27">
        <f>IF($G154="","",IFERROR(VLOOKUP($G154,Products!$A:$G,4,FALSE),""))</f>
      </c>
      <c r="V154" s="28">
        <f>IF(OR($A154="",$U154=""),"",$A154+IF($B154="",0,$B154)+$U154/24)</f>
      </c>
      <c r="W154" s="27">
        <f>IF($G154="","",IFERROR(VLOOKUP($G154,Products!$A:$G,5,FALSE),""))</f>
      </c>
      <c r="X154" s="29">
        <f>IF(OR($A154="",$W154=""),"",$A154+$W154)</f>
      </c>
    </row>
    <row r="155" spans="3:24" x14ac:dyDescent="0.25">
      <c r="H155" s="25">
        <f>IF($G155="","",IFERROR(VLOOKUP($G155,Products!$A:$G,2,FALSE),""))</f>
      </c>
      <c r="I155" s="25">
        <f>IF($G155="","",IFERROR(VLOOKUP($G155,Products!$A:$G,3,FALSE),""))</f>
      </c>
      <c r="L155" s="26">
        <f>IF(OR($D155="",$J155=""),"",ROUND($D155*$J155,2))</f>
      </c>
      <c r="N155" s="27">
        <f>IF(OR($D155="",$M155=""),"",ROUND($D155*$M155,0))</f>
      </c>
      <c r="U155" s="27">
        <f>IF($G155="","",IFERROR(VLOOKUP($G155,Products!$A:$G,4,FALSE),""))</f>
      </c>
      <c r="V155" s="28">
        <f>IF(OR($A155="",$U155=""),"",$A155+IF($B155="",0,$B155)+$U155/24)</f>
      </c>
      <c r="W155" s="27">
        <f>IF($G155="","",IFERROR(VLOOKUP($G155,Products!$A:$G,5,FALSE),""))</f>
      </c>
      <c r="X155" s="29">
        <f>IF(OR($A155="",$W155=""),"",$A155+$W155)</f>
      </c>
    </row>
    <row r="156" spans="3:24" x14ac:dyDescent="0.25">
      <c r="H156" s="25">
        <f>IF($G156="","",IFERROR(VLOOKUP($G156,Products!$A:$G,2,FALSE),""))</f>
      </c>
      <c r="I156" s="25">
        <f>IF($G156="","",IFERROR(VLOOKUP($G156,Products!$A:$G,3,FALSE),""))</f>
      </c>
      <c r="L156" s="26">
        <f>IF(OR($D156="",$J156=""),"",ROUND($D156*$J156,2))</f>
      </c>
      <c r="N156" s="27">
        <f>IF(OR($D156="",$M156=""),"",ROUND($D156*$M156,0))</f>
      </c>
      <c r="U156" s="27">
        <f>IF($G156="","",IFERROR(VLOOKUP($G156,Products!$A:$G,4,FALSE),""))</f>
      </c>
      <c r="V156" s="28">
        <f>IF(OR($A156="",$U156=""),"",$A156+IF($B156="",0,$B156)+$U156/24)</f>
      </c>
      <c r="W156" s="27">
        <f>IF($G156="","",IFERROR(VLOOKUP($G156,Products!$A:$G,5,FALSE),""))</f>
      </c>
      <c r="X156" s="29">
        <f>IF(OR($A156="",$W156=""),"",$A156+$W156)</f>
      </c>
    </row>
    <row r="157" spans="3:24" x14ac:dyDescent="0.25">
      <c r="H157" s="25">
        <f>IF($G157="","",IFERROR(VLOOKUP($G157,Products!$A:$G,2,FALSE),""))</f>
      </c>
      <c r="I157" s="25">
        <f>IF($G157="","",IFERROR(VLOOKUP($G157,Products!$A:$G,3,FALSE),""))</f>
      </c>
      <c r="L157" s="26">
        <f>IF(OR($D157="",$J157=""),"",ROUND($D157*$J157,2))</f>
      </c>
      <c r="N157" s="27">
        <f>IF(OR($D157="",$M157=""),"",ROUND($D157*$M157,0))</f>
      </c>
      <c r="U157" s="27">
        <f>IF($G157="","",IFERROR(VLOOKUP($G157,Products!$A:$G,4,FALSE),""))</f>
      </c>
      <c r="V157" s="28">
        <f>IF(OR($A157="",$U157=""),"",$A157+IF($B157="",0,$B157)+$U157/24)</f>
      </c>
      <c r="W157" s="27">
        <f>IF($G157="","",IFERROR(VLOOKUP($G157,Products!$A:$G,5,FALSE),""))</f>
      </c>
      <c r="X157" s="29">
        <f>IF(OR($A157="",$W157=""),"",$A157+$W157)</f>
      </c>
    </row>
    <row r="158" spans="3:24" x14ac:dyDescent="0.25">
      <c r="H158" s="25">
        <f>IF($G158="","",IFERROR(VLOOKUP($G158,Products!$A:$G,2,FALSE),""))</f>
      </c>
      <c r="I158" s="25">
        <f>IF($G158="","",IFERROR(VLOOKUP($G158,Products!$A:$G,3,FALSE),""))</f>
      </c>
      <c r="L158" s="26">
        <f>IF(OR($D158="",$J158=""),"",ROUND($D158*$J158,2))</f>
      </c>
      <c r="N158" s="27">
        <f>IF(OR($D158="",$M158=""),"",ROUND($D158*$M158,0))</f>
      </c>
      <c r="U158" s="27">
        <f>IF($G158="","",IFERROR(VLOOKUP($G158,Products!$A:$G,4,FALSE),""))</f>
      </c>
      <c r="V158" s="28">
        <f>IF(OR($A158="",$U158=""),"",$A158+IF($B158="",0,$B158)+$U158/24)</f>
      </c>
      <c r="W158" s="27">
        <f>IF($G158="","",IFERROR(VLOOKUP($G158,Products!$A:$G,5,FALSE),""))</f>
      </c>
      <c r="X158" s="29">
        <f>IF(OR($A158="",$W158=""),"",$A158+$W158)</f>
      </c>
    </row>
    <row r="159" spans="3:24" x14ac:dyDescent="0.25">
      <c r="H159" s="25">
        <f>IF($G159="","",IFERROR(VLOOKUP($G159,Products!$A:$G,2,FALSE),""))</f>
      </c>
      <c r="I159" s="25">
        <f>IF($G159="","",IFERROR(VLOOKUP($G159,Products!$A:$G,3,FALSE),""))</f>
      </c>
      <c r="L159" s="26">
        <f>IF(OR($D159="",$J159=""),"",ROUND($D159*$J159,2))</f>
      </c>
      <c r="N159" s="27">
        <f>IF(OR($D159="",$M159=""),"",ROUND($D159*$M159,0))</f>
      </c>
      <c r="U159" s="27">
        <f>IF($G159="","",IFERROR(VLOOKUP($G159,Products!$A:$G,4,FALSE),""))</f>
      </c>
      <c r="V159" s="28">
        <f>IF(OR($A159="",$U159=""),"",$A159+IF($B159="",0,$B159)+$U159/24)</f>
      </c>
      <c r="W159" s="27">
        <f>IF($G159="","",IFERROR(VLOOKUP($G159,Products!$A:$G,5,FALSE),""))</f>
      </c>
      <c r="X159" s="29">
        <f>IF(OR($A159="",$W159=""),"",$A159+$W159)</f>
      </c>
    </row>
    <row r="160" spans="3:24" x14ac:dyDescent="0.25">
      <c r="H160" s="25">
        <f>IF($G160="","",IFERROR(VLOOKUP($G160,Products!$A:$G,2,FALSE),""))</f>
      </c>
      <c r="I160" s="25">
        <f>IF($G160="","",IFERROR(VLOOKUP($G160,Products!$A:$G,3,FALSE),""))</f>
      </c>
      <c r="L160" s="26">
        <f>IF(OR($D160="",$J160=""),"",ROUND($D160*$J160,2))</f>
      </c>
      <c r="N160" s="27">
        <f>IF(OR($D160="",$M160=""),"",ROUND($D160*$M160,0))</f>
      </c>
      <c r="U160" s="27">
        <f>IF($G160="","",IFERROR(VLOOKUP($G160,Products!$A:$G,4,FALSE),""))</f>
      </c>
      <c r="V160" s="28">
        <f>IF(OR($A160="",$U160=""),"",$A160+IF($B160="",0,$B160)+$U160/24)</f>
      </c>
      <c r="W160" s="27">
        <f>IF($G160="","",IFERROR(VLOOKUP($G160,Products!$A:$G,5,FALSE),""))</f>
      </c>
      <c r="X160" s="29">
        <f>IF(OR($A160="",$W160=""),"",$A160+$W160)</f>
      </c>
    </row>
    <row r="161" spans="3:24" x14ac:dyDescent="0.25">
      <c r="H161" s="25">
        <f>IF($G161="","",IFERROR(VLOOKUP($G161,Products!$A:$G,2,FALSE),""))</f>
      </c>
      <c r="I161" s="25">
        <f>IF($G161="","",IFERROR(VLOOKUP($G161,Products!$A:$G,3,FALSE),""))</f>
      </c>
      <c r="L161" s="26">
        <f>IF(OR($D161="",$J161=""),"",ROUND($D161*$J161,2))</f>
      </c>
      <c r="N161" s="27">
        <f>IF(OR($D161="",$M161=""),"",ROUND($D161*$M161,0))</f>
      </c>
      <c r="U161" s="27">
        <f>IF($G161="","",IFERROR(VLOOKUP($G161,Products!$A:$G,4,FALSE),""))</f>
      </c>
      <c r="V161" s="28">
        <f>IF(OR($A161="",$U161=""),"",$A161+IF($B161="",0,$B161)+$U161/24)</f>
      </c>
      <c r="W161" s="27">
        <f>IF($G161="","",IFERROR(VLOOKUP($G161,Products!$A:$G,5,FALSE),""))</f>
      </c>
      <c r="X161" s="29">
        <f>IF(OR($A161="",$W161=""),"",$A161+$W161)</f>
      </c>
    </row>
    <row r="162" spans="3:24" x14ac:dyDescent="0.25">
      <c r="H162" s="25">
        <f>IF($G162="","",IFERROR(VLOOKUP($G162,Products!$A:$G,2,FALSE),""))</f>
      </c>
      <c r="I162" s="25">
        <f>IF($G162="","",IFERROR(VLOOKUP($G162,Products!$A:$G,3,FALSE),""))</f>
      </c>
      <c r="L162" s="26">
        <f>IF(OR($D162="",$J162=""),"",ROUND($D162*$J162,2))</f>
      </c>
      <c r="N162" s="27">
        <f>IF(OR($D162="",$M162=""),"",ROUND($D162*$M162,0))</f>
      </c>
      <c r="U162" s="27">
        <f>IF($G162="","",IFERROR(VLOOKUP($G162,Products!$A:$G,4,FALSE),""))</f>
      </c>
      <c r="V162" s="28">
        <f>IF(OR($A162="",$U162=""),"",$A162+IF($B162="",0,$B162)+$U162/24)</f>
      </c>
      <c r="W162" s="27">
        <f>IF($G162="","",IFERROR(VLOOKUP($G162,Products!$A:$G,5,FALSE),""))</f>
      </c>
      <c r="X162" s="29">
        <f>IF(OR($A162="",$W162=""),"",$A162+$W162)</f>
      </c>
    </row>
    <row r="163" spans="3:24" x14ac:dyDescent="0.25">
      <c r="H163" s="25">
        <f>IF($G163="","",IFERROR(VLOOKUP($G163,Products!$A:$G,2,FALSE),""))</f>
      </c>
      <c r="I163" s="25">
        <f>IF($G163="","",IFERROR(VLOOKUP($G163,Products!$A:$G,3,FALSE),""))</f>
      </c>
      <c r="L163" s="26">
        <f>IF(OR($D163="",$J163=""),"",ROUND($D163*$J163,2))</f>
      </c>
      <c r="N163" s="27">
        <f>IF(OR($D163="",$M163=""),"",ROUND($D163*$M163,0))</f>
      </c>
      <c r="U163" s="27">
        <f>IF($G163="","",IFERROR(VLOOKUP($G163,Products!$A:$G,4,FALSE),""))</f>
      </c>
      <c r="V163" s="28">
        <f>IF(OR($A163="",$U163=""),"",$A163+IF($B163="",0,$B163)+$U163/24)</f>
      </c>
      <c r="W163" s="27">
        <f>IF($G163="","",IFERROR(VLOOKUP($G163,Products!$A:$G,5,FALSE),""))</f>
      </c>
      <c r="X163" s="29">
        <f>IF(OR($A163="",$W163=""),"",$A163+$W163)</f>
      </c>
    </row>
    <row r="164" spans="3:24" x14ac:dyDescent="0.25">
      <c r="H164" s="25">
        <f>IF($G164="","",IFERROR(VLOOKUP($G164,Products!$A:$G,2,FALSE),""))</f>
      </c>
      <c r="I164" s="25">
        <f>IF($G164="","",IFERROR(VLOOKUP($G164,Products!$A:$G,3,FALSE),""))</f>
      </c>
      <c r="L164" s="26">
        <f>IF(OR($D164="",$J164=""),"",ROUND($D164*$J164,2))</f>
      </c>
      <c r="N164" s="27">
        <f>IF(OR($D164="",$M164=""),"",ROUND($D164*$M164,0))</f>
      </c>
      <c r="U164" s="27">
        <f>IF($G164="","",IFERROR(VLOOKUP($G164,Products!$A:$G,4,FALSE),""))</f>
      </c>
      <c r="V164" s="28">
        <f>IF(OR($A164="",$U164=""),"",$A164+IF($B164="",0,$B164)+$U164/24)</f>
      </c>
      <c r="W164" s="27">
        <f>IF($G164="","",IFERROR(VLOOKUP($G164,Products!$A:$G,5,FALSE),""))</f>
      </c>
      <c r="X164" s="29">
        <f>IF(OR($A164="",$W164=""),"",$A164+$W164)</f>
      </c>
    </row>
    <row r="165" spans="3:24" x14ac:dyDescent="0.25">
      <c r="H165" s="25">
        <f>IF($G165="","",IFERROR(VLOOKUP($G165,Products!$A:$G,2,FALSE),""))</f>
      </c>
      <c r="I165" s="25">
        <f>IF($G165="","",IFERROR(VLOOKUP($G165,Products!$A:$G,3,FALSE),""))</f>
      </c>
      <c r="L165" s="26">
        <f>IF(OR($D165="",$J165=""),"",ROUND($D165*$J165,2))</f>
      </c>
      <c r="N165" s="27">
        <f>IF(OR($D165="",$M165=""),"",ROUND($D165*$M165,0))</f>
      </c>
      <c r="U165" s="27">
        <f>IF($G165="","",IFERROR(VLOOKUP($G165,Products!$A:$G,4,FALSE),""))</f>
      </c>
      <c r="V165" s="28">
        <f>IF(OR($A165="",$U165=""),"",$A165+IF($B165="",0,$B165)+$U165/24)</f>
      </c>
      <c r="W165" s="27">
        <f>IF($G165="","",IFERROR(VLOOKUP($G165,Products!$A:$G,5,FALSE),""))</f>
      </c>
      <c r="X165" s="29">
        <f>IF(OR($A165="",$W165=""),"",$A165+$W165)</f>
      </c>
    </row>
    <row r="166" spans="3:24" x14ac:dyDescent="0.25">
      <c r="H166" s="25">
        <f>IF($G166="","",IFERROR(VLOOKUP($G166,Products!$A:$G,2,FALSE),""))</f>
      </c>
      <c r="I166" s="25">
        <f>IF($G166="","",IFERROR(VLOOKUP($G166,Products!$A:$G,3,FALSE),""))</f>
      </c>
      <c r="L166" s="26">
        <f>IF(OR($D166="",$J166=""),"",ROUND($D166*$J166,2))</f>
      </c>
      <c r="N166" s="27">
        <f>IF(OR($D166="",$M166=""),"",ROUND($D166*$M166,0))</f>
      </c>
      <c r="U166" s="27">
        <f>IF($G166="","",IFERROR(VLOOKUP($G166,Products!$A:$G,4,FALSE),""))</f>
      </c>
      <c r="V166" s="28">
        <f>IF(OR($A166="",$U166=""),"",$A166+IF($B166="",0,$B166)+$U166/24)</f>
      </c>
      <c r="W166" s="27">
        <f>IF($G166="","",IFERROR(VLOOKUP($G166,Products!$A:$G,5,FALSE),""))</f>
      </c>
      <c r="X166" s="29">
        <f>IF(OR($A166="",$W166=""),"",$A166+$W166)</f>
      </c>
    </row>
    <row r="167" spans="3:24" x14ac:dyDescent="0.25">
      <c r="H167" s="25">
        <f>IF($G167="","",IFERROR(VLOOKUP($G167,Products!$A:$G,2,FALSE),""))</f>
      </c>
      <c r="I167" s="25">
        <f>IF($G167="","",IFERROR(VLOOKUP($G167,Products!$A:$G,3,FALSE),""))</f>
      </c>
      <c r="L167" s="26">
        <f>IF(OR($D167="",$J167=""),"",ROUND($D167*$J167,2))</f>
      </c>
      <c r="N167" s="27">
        <f>IF(OR($D167="",$M167=""),"",ROUND($D167*$M167,0))</f>
      </c>
      <c r="U167" s="27">
        <f>IF($G167="","",IFERROR(VLOOKUP($G167,Products!$A:$G,4,FALSE),""))</f>
      </c>
      <c r="V167" s="28">
        <f>IF(OR($A167="",$U167=""),"",$A167+IF($B167="",0,$B167)+$U167/24)</f>
      </c>
      <c r="W167" s="27">
        <f>IF($G167="","",IFERROR(VLOOKUP($G167,Products!$A:$G,5,FALSE),""))</f>
      </c>
      <c r="X167" s="29">
        <f>IF(OR($A167="",$W167=""),"",$A167+$W167)</f>
      </c>
    </row>
    <row r="168" spans="3:24" x14ac:dyDescent="0.25">
      <c r="H168" s="25">
        <f>IF($G168="","",IFERROR(VLOOKUP($G168,Products!$A:$G,2,FALSE),""))</f>
      </c>
      <c r="I168" s="25">
        <f>IF($G168="","",IFERROR(VLOOKUP($G168,Products!$A:$G,3,FALSE),""))</f>
      </c>
      <c r="L168" s="26">
        <f>IF(OR($D168="",$J168=""),"",ROUND($D168*$J168,2))</f>
      </c>
      <c r="N168" s="27">
        <f>IF(OR($D168="",$M168=""),"",ROUND($D168*$M168,0))</f>
      </c>
      <c r="U168" s="27">
        <f>IF($G168="","",IFERROR(VLOOKUP($G168,Products!$A:$G,4,FALSE),""))</f>
      </c>
      <c r="V168" s="28">
        <f>IF(OR($A168="",$U168=""),"",$A168+IF($B168="",0,$B168)+$U168/24)</f>
      </c>
      <c r="W168" s="27">
        <f>IF($G168="","",IFERROR(VLOOKUP($G168,Products!$A:$G,5,FALSE),""))</f>
      </c>
      <c r="X168" s="29">
        <f>IF(OR($A168="",$W168=""),"",$A168+$W168)</f>
      </c>
    </row>
    <row r="169" spans="3:24" x14ac:dyDescent="0.25">
      <c r="H169" s="25">
        <f>IF($G169="","",IFERROR(VLOOKUP($G169,Products!$A:$G,2,FALSE),""))</f>
      </c>
      <c r="I169" s="25">
        <f>IF($G169="","",IFERROR(VLOOKUP($G169,Products!$A:$G,3,FALSE),""))</f>
      </c>
      <c r="L169" s="26">
        <f>IF(OR($D169="",$J169=""),"",ROUND($D169*$J169,2))</f>
      </c>
      <c r="N169" s="27">
        <f>IF(OR($D169="",$M169=""),"",ROUND($D169*$M169,0))</f>
      </c>
      <c r="U169" s="27">
        <f>IF($G169="","",IFERROR(VLOOKUP($G169,Products!$A:$G,4,FALSE),""))</f>
      </c>
      <c r="V169" s="28">
        <f>IF(OR($A169="",$U169=""),"",$A169+IF($B169="",0,$B169)+$U169/24)</f>
      </c>
      <c r="W169" s="27">
        <f>IF($G169="","",IFERROR(VLOOKUP($G169,Products!$A:$G,5,FALSE),""))</f>
      </c>
      <c r="X169" s="29">
        <f>IF(OR($A169="",$W169=""),"",$A169+$W169)</f>
      </c>
    </row>
    <row r="170" spans="3:24" x14ac:dyDescent="0.25">
      <c r="H170" s="25">
        <f>IF($G170="","",IFERROR(VLOOKUP($G170,Products!$A:$G,2,FALSE),""))</f>
      </c>
      <c r="I170" s="25">
        <f>IF($G170="","",IFERROR(VLOOKUP($G170,Products!$A:$G,3,FALSE),""))</f>
      </c>
      <c r="L170" s="26">
        <f>IF(OR($D170="",$J170=""),"",ROUND($D170*$J170,2))</f>
      </c>
      <c r="N170" s="27">
        <f>IF(OR($D170="",$M170=""),"",ROUND($D170*$M170,0))</f>
      </c>
      <c r="U170" s="27">
        <f>IF($G170="","",IFERROR(VLOOKUP($G170,Products!$A:$G,4,FALSE),""))</f>
      </c>
      <c r="V170" s="28">
        <f>IF(OR($A170="",$U170=""),"",$A170+IF($B170="",0,$B170)+$U170/24)</f>
      </c>
      <c r="W170" s="27">
        <f>IF($G170="","",IFERROR(VLOOKUP($G170,Products!$A:$G,5,FALSE),""))</f>
      </c>
      <c r="X170" s="29">
        <f>IF(OR($A170="",$W170=""),"",$A170+$W170)</f>
      </c>
    </row>
    <row r="171" spans="3:24" x14ac:dyDescent="0.25">
      <c r="H171" s="25">
        <f>IF($G171="","",IFERROR(VLOOKUP($G171,Products!$A:$G,2,FALSE),""))</f>
      </c>
      <c r="I171" s="25">
        <f>IF($G171="","",IFERROR(VLOOKUP($G171,Products!$A:$G,3,FALSE),""))</f>
      </c>
      <c r="L171" s="26">
        <f>IF(OR($D171="",$J171=""),"",ROUND($D171*$J171,2))</f>
      </c>
      <c r="N171" s="27">
        <f>IF(OR($D171="",$M171=""),"",ROUND($D171*$M171,0))</f>
      </c>
      <c r="U171" s="27">
        <f>IF($G171="","",IFERROR(VLOOKUP($G171,Products!$A:$G,4,FALSE),""))</f>
      </c>
      <c r="V171" s="28">
        <f>IF(OR($A171="",$U171=""),"",$A171+IF($B171="",0,$B171)+$U171/24)</f>
      </c>
      <c r="W171" s="27">
        <f>IF($G171="","",IFERROR(VLOOKUP($G171,Products!$A:$G,5,FALSE),""))</f>
      </c>
      <c r="X171" s="29">
        <f>IF(OR($A171="",$W171=""),"",$A171+$W171)</f>
      </c>
    </row>
    <row r="172" spans="3:24" x14ac:dyDescent="0.25">
      <c r="H172" s="25">
        <f>IF($G172="","",IFERROR(VLOOKUP($G172,Products!$A:$G,2,FALSE),""))</f>
      </c>
      <c r="I172" s="25">
        <f>IF($G172="","",IFERROR(VLOOKUP($G172,Products!$A:$G,3,FALSE),""))</f>
      </c>
      <c r="L172" s="26">
        <f>IF(OR($D172="",$J172=""),"",ROUND($D172*$J172,2))</f>
      </c>
      <c r="N172" s="27">
        <f>IF(OR($D172="",$M172=""),"",ROUND($D172*$M172,0))</f>
      </c>
      <c r="U172" s="27">
        <f>IF($G172="","",IFERROR(VLOOKUP($G172,Products!$A:$G,4,FALSE),""))</f>
      </c>
      <c r="V172" s="28">
        <f>IF(OR($A172="",$U172=""),"",$A172+IF($B172="",0,$B172)+$U172/24)</f>
      </c>
      <c r="W172" s="27">
        <f>IF($G172="","",IFERROR(VLOOKUP($G172,Products!$A:$G,5,FALSE),""))</f>
      </c>
      <c r="X172" s="29">
        <f>IF(OR($A172="",$W172=""),"",$A172+$W172)</f>
      </c>
    </row>
    <row r="173" spans="3:24" x14ac:dyDescent="0.25">
      <c r="H173" s="25">
        <f>IF($G173="","",IFERROR(VLOOKUP($G173,Products!$A:$G,2,FALSE),""))</f>
      </c>
      <c r="I173" s="25">
        <f>IF($G173="","",IFERROR(VLOOKUP($G173,Products!$A:$G,3,FALSE),""))</f>
      </c>
      <c r="L173" s="26">
        <f>IF(OR($D173="",$J173=""),"",ROUND($D173*$J173,2))</f>
      </c>
      <c r="N173" s="27">
        <f>IF(OR($D173="",$M173=""),"",ROUND($D173*$M173,0))</f>
      </c>
      <c r="U173" s="27">
        <f>IF($G173="","",IFERROR(VLOOKUP($G173,Products!$A:$G,4,FALSE),""))</f>
      </c>
      <c r="V173" s="28">
        <f>IF(OR($A173="",$U173=""),"",$A173+IF($B173="",0,$B173)+$U173/24)</f>
      </c>
      <c r="W173" s="27">
        <f>IF($G173="","",IFERROR(VLOOKUP($G173,Products!$A:$G,5,FALSE),""))</f>
      </c>
      <c r="X173" s="29">
        <f>IF(OR($A173="",$W173=""),"",$A173+$W173)</f>
      </c>
    </row>
    <row r="174" spans="3:24" x14ac:dyDescent="0.25">
      <c r="H174" s="25">
        <f>IF($G174="","",IFERROR(VLOOKUP($G174,Products!$A:$G,2,FALSE),""))</f>
      </c>
      <c r="I174" s="25">
        <f>IF($G174="","",IFERROR(VLOOKUP($G174,Products!$A:$G,3,FALSE),""))</f>
      </c>
      <c r="L174" s="26">
        <f>IF(OR($D174="",$J174=""),"",ROUND($D174*$J174,2))</f>
      </c>
      <c r="N174" s="27">
        <f>IF(OR($D174="",$M174=""),"",ROUND($D174*$M174,0))</f>
      </c>
      <c r="U174" s="27">
        <f>IF($G174="","",IFERROR(VLOOKUP($G174,Products!$A:$G,4,FALSE),""))</f>
      </c>
      <c r="V174" s="28">
        <f>IF(OR($A174="",$U174=""),"",$A174+IF($B174="",0,$B174)+$U174/24)</f>
      </c>
      <c r="W174" s="27">
        <f>IF($G174="","",IFERROR(VLOOKUP($G174,Products!$A:$G,5,FALSE),""))</f>
      </c>
      <c r="X174" s="29">
        <f>IF(OR($A174="",$W174=""),"",$A174+$W174)</f>
      </c>
    </row>
    <row r="175" spans="3:24" x14ac:dyDescent="0.25">
      <c r="H175" s="25">
        <f>IF($G175="","",IFERROR(VLOOKUP($G175,Products!$A:$G,2,FALSE),""))</f>
      </c>
      <c r="I175" s="25">
        <f>IF($G175="","",IFERROR(VLOOKUP($G175,Products!$A:$G,3,FALSE),""))</f>
      </c>
      <c r="L175" s="26">
        <f>IF(OR($D175="",$J175=""),"",ROUND($D175*$J175,2))</f>
      </c>
      <c r="N175" s="27">
        <f>IF(OR($D175="",$M175=""),"",ROUND($D175*$M175,0))</f>
      </c>
      <c r="U175" s="27">
        <f>IF($G175="","",IFERROR(VLOOKUP($G175,Products!$A:$G,4,FALSE),""))</f>
      </c>
      <c r="V175" s="28">
        <f>IF(OR($A175="",$U175=""),"",$A175+IF($B175="",0,$B175)+$U175/24)</f>
      </c>
      <c r="W175" s="27">
        <f>IF($G175="","",IFERROR(VLOOKUP($G175,Products!$A:$G,5,FALSE),""))</f>
      </c>
      <c r="X175" s="29">
        <f>IF(OR($A175="",$W175=""),"",$A175+$W175)</f>
      </c>
    </row>
    <row r="176" spans="3:24" x14ac:dyDescent="0.25">
      <c r="H176" s="25">
        <f>IF($G176="","",IFERROR(VLOOKUP($G176,Products!$A:$G,2,FALSE),""))</f>
      </c>
      <c r="I176" s="25">
        <f>IF($G176="","",IFERROR(VLOOKUP($G176,Products!$A:$G,3,FALSE),""))</f>
      </c>
      <c r="L176" s="26">
        <f>IF(OR($D176="",$J176=""),"",ROUND($D176*$J176,2))</f>
      </c>
      <c r="N176" s="27">
        <f>IF(OR($D176="",$M176=""),"",ROUND($D176*$M176,0))</f>
      </c>
      <c r="U176" s="27">
        <f>IF($G176="","",IFERROR(VLOOKUP($G176,Products!$A:$G,4,FALSE),""))</f>
      </c>
      <c r="V176" s="28">
        <f>IF(OR($A176="",$U176=""),"",$A176+IF($B176="",0,$B176)+$U176/24)</f>
      </c>
      <c r="W176" s="27">
        <f>IF($G176="","",IFERROR(VLOOKUP($G176,Products!$A:$G,5,FALSE),""))</f>
      </c>
      <c r="X176" s="29">
        <f>IF(OR($A176="",$W176=""),"",$A176+$W176)</f>
      </c>
    </row>
    <row r="177" spans="3:24" x14ac:dyDescent="0.25">
      <c r="H177" s="25">
        <f>IF($G177="","",IFERROR(VLOOKUP($G177,Products!$A:$G,2,FALSE),""))</f>
      </c>
      <c r="I177" s="25">
        <f>IF($G177="","",IFERROR(VLOOKUP($G177,Products!$A:$G,3,FALSE),""))</f>
      </c>
      <c r="L177" s="26">
        <f>IF(OR($D177="",$J177=""),"",ROUND($D177*$J177,2))</f>
      </c>
      <c r="N177" s="27">
        <f>IF(OR($D177="",$M177=""),"",ROUND($D177*$M177,0))</f>
      </c>
      <c r="U177" s="27">
        <f>IF($G177="","",IFERROR(VLOOKUP($G177,Products!$A:$G,4,FALSE),""))</f>
      </c>
      <c r="V177" s="28">
        <f>IF(OR($A177="",$U177=""),"",$A177+IF($B177="",0,$B177)+$U177/24)</f>
      </c>
      <c r="W177" s="27">
        <f>IF($G177="","",IFERROR(VLOOKUP($G177,Products!$A:$G,5,FALSE),""))</f>
      </c>
      <c r="X177" s="29">
        <f>IF(OR($A177="",$W177=""),"",$A177+$W177)</f>
      </c>
    </row>
    <row r="178" spans="3:24" x14ac:dyDescent="0.25">
      <c r="H178" s="25">
        <f>IF($G178="","",IFERROR(VLOOKUP($G178,Products!$A:$G,2,FALSE),""))</f>
      </c>
      <c r="I178" s="25">
        <f>IF($G178="","",IFERROR(VLOOKUP($G178,Products!$A:$G,3,FALSE),""))</f>
      </c>
      <c r="L178" s="26">
        <f>IF(OR($D178="",$J178=""),"",ROUND($D178*$J178,2))</f>
      </c>
      <c r="N178" s="27">
        <f>IF(OR($D178="",$M178=""),"",ROUND($D178*$M178,0))</f>
      </c>
      <c r="U178" s="27">
        <f>IF($G178="","",IFERROR(VLOOKUP($G178,Products!$A:$G,4,FALSE),""))</f>
      </c>
      <c r="V178" s="28">
        <f>IF(OR($A178="",$U178=""),"",$A178+IF($B178="",0,$B178)+$U178/24)</f>
      </c>
      <c r="W178" s="27">
        <f>IF($G178="","",IFERROR(VLOOKUP($G178,Products!$A:$G,5,FALSE),""))</f>
      </c>
      <c r="X178" s="29">
        <f>IF(OR($A178="",$W178=""),"",$A178+$W178)</f>
      </c>
    </row>
    <row r="179" spans="3:24" x14ac:dyDescent="0.25">
      <c r="H179" s="25">
        <f>IF($G179="","",IFERROR(VLOOKUP($G179,Products!$A:$G,2,FALSE),""))</f>
      </c>
      <c r="I179" s="25">
        <f>IF($G179="","",IFERROR(VLOOKUP($G179,Products!$A:$G,3,FALSE),""))</f>
      </c>
      <c r="L179" s="26">
        <f>IF(OR($D179="",$J179=""),"",ROUND($D179*$J179,2))</f>
      </c>
      <c r="N179" s="27">
        <f>IF(OR($D179="",$M179=""),"",ROUND($D179*$M179,0))</f>
      </c>
      <c r="U179" s="27">
        <f>IF($G179="","",IFERROR(VLOOKUP($G179,Products!$A:$G,4,FALSE),""))</f>
      </c>
      <c r="V179" s="28">
        <f>IF(OR($A179="",$U179=""),"",$A179+IF($B179="",0,$B179)+$U179/24)</f>
      </c>
      <c r="W179" s="27">
        <f>IF($G179="","",IFERROR(VLOOKUP($G179,Products!$A:$G,5,FALSE),""))</f>
      </c>
      <c r="X179" s="29">
        <f>IF(OR($A179="",$W179=""),"",$A179+$W179)</f>
      </c>
    </row>
    <row r="180" spans="3:24" x14ac:dyDescent="0.25">
      <c r="H180" s="25">
        <f>IF($G180="","",IFERROR(VLOOKUP($G180,Products!$A:$G,2,FALSE),""))</f>
      </c>
      <c r="I180" s="25">
        <f>IF($G180="","",IFERROR(VLOOKUP($G180,Products!$A:$G,3,FALSE),""))</f>
      </c>
      <c r="L180" s="26">
        <f>IF(OR($D180="",$J180=""),"",ROUND($D180*$J180,2))</f>
      </c>
      <c r="N180" s="27">
        <f>IF(OR($D180="",$M180=""),"",ROUND($D180*$M180,0))</f>
      </c>
      <c r="U180" s="27">
        <f>IF($G180="","",IFERROR(VLOOKUP($G180,Products!$A:$G,4,FALSE),""))</f>
      </c>
      <c r="V180" s="28">
        <f>IF(OR($A180="",$U180=""),"",$A180+IF($B180="",0,$B180)+$U180/24)</f>
      </c>
      <c r="W180" s="27">
        <f>IF($G180="","",IFERROR(VLOOKUP($G180,Products!$A:$G,5,FALSE),""))</f>
      </c>
      <c r="X180" s="29">
        <f>IF(OR($A180="",$W180=""),"",$A180+$W180)</f>
      </c>
    </row>
    <row r="181" spans="3:24" x14ac:dyDescent="0.25">
      <c r="H181" s="25">
        <f>IF($G181="","",IFERROR(VLOOKUP($G181,Products!$A:$G,2,FALSE),""))</f>
      </c>
      <c r="I181" s="25">
        <f>IF($G181="","",IFERROR(VLOOKUP($G181,Products!$A:$G,3,FALSE),""))</f>
      </c>
      <c r="L181" s="26">
        <f>IF(OR($D181="",$J181=""),"",ROUND($D181*$J181,2))</f>
      </c>
      <c r="N181" s="27">
        <f>IF(OR($D181="",$M181=""),"",ROUND($D181*$M181,0))</f>
      </c>
      <c r="U181" s="27">
        <f>IF($G181="","",IFERROR(VLOOKUP($G181,Products!$A:$G,4,FALSE),""))</f>
      </c>
      <c r="V181" s="28">
        <f>IF(OR($A181="",$U181=""),"",$A181+IF($B181="",0,$B181)+$U181/24)</f>
      </c>
      <c r="W181" s="27">
        <f>IF($G181="","",IFERROR(VLOOKUP($G181,Products!$A:$G,5,FALSE),""))</f>
      </c>
      <c r="X181" s="29">
        <f>IF(OR($A181="",$W181=""),"",$A181+$W181)</f>
      </c>
    </row>
    <row r="182" spans="3:24" x14ac:dyDescent="0.25">
      <c r="H182" s="25">
        <f>IF($G182="","",IFERROR(VLOOKUP($G182,Products!$A:$G,2,FALSE),""))</f>
      </c>
      <c r="I182" s="25">
        <f>IF($G182="","",IFERROR(VLOOKUP($G182,Products!$A:$G,3,FALSE),""))</f>
      </c>
      <c r="L182" s="26">
        <f>IF(OR($D182="",$J182=""),"",ROUND($D182*$J182,2))</f>
      </c>
      <c r="N182" s="27">
        <f>IF(OR($D182="",$M182=""),"",ROUND($D182*$M182,0))</f>
      </c>
      <c r="U182" s="27">
        <f>IF($G182="","",IFERROR(VLOOKUP($G182,Products!$A:$G,4,FALSE),""))</f>
      </c>
      <c r="V182" s="28">
        <f>IF(OR($A182="",$U182=""),"",$A182+IF($B182="",0,$B182)+$U182/24)</f>
      </c>
      <c r="W182" s="27">
        <f>IF($G182="","",IFERROR(VLOOKUP($G182,Products!$A:$G,5,FALSE),""))</f>
      </c>
      <c r="X182" s="29">
        <f>IF(OR($A182="",$W182=""),"",$A182+$W182)</f>
      </c>
    </row>
    <row r="183" spans="3:24" x14ac:dyDescent="0.25">
      <c r="H183" s="25">
        <f>IF($G183="","",IFERROR(VLOOKUP($G183,Products!$A:$G,2,FALSE),""))</f>
      </c>
      <c r="I183" s="25">
        <f>IF($G183="","",IFERROR(VLOOKUP($G183,Products!$A:$G,3,FALSE),""))</f>
      </c>
      <c r="L183" s="26">
        <f>IF(OR($D183="",$J183=""),"",ROUND($D183*$J183,2))</f>
      </c>
      <c r="N183" s="27">
        <f>IF(OR($D183="",$M183=""),"",ROUND($D183*$M183,0))</f>
      </c>
      <c r="U183" s="27">
        <f>IF($G183="","",IFERROR(VLOOKUP($G183,Products!$A:$G,4,FALSE),""))</f>
      </c>
      <c r="V183" s="28">
        <f>IF(OR($A183="",$U183=""),"",$A183+IF($B183="",0,$B183)+$U183/24)</f>
      </c>
      <c r="W183" s="27">
        <f>IF($G183="","",IFERROR(VLOOKUP($G183,Products!$A:$G,5,FALSE),""))</f>
      </c>
      <c r="X183" s="29">
        <f>IF(OR($A183="",$W183=""),"",$A183+$W183)</f>
      </c>
    </row>
    <row r="184" spans="3:24" x14ac:dyDescent="0.25">
      <c r="H184" s="25">
        <f>IF($G184="","",IFERROR(VLOOKUP($G184,Products!$A:$G,2,FALSE),""))</f>
      </c>
      <c r="I184" s="25">
        <f>IF($G184="","",IFERROR(VLOOKUP($G184,Products!$A:$G,3,FALSE),""))</f>
      </c>
      <c r="L184" s="26">
        <f>IF(OR($D184="",$J184=""),"",ROUND($D184*$J184,2))</f>
      </c>
      <c r="N184" s="27">
        <f>IF(OR($D184="",$M184=""),"",ROUND($D184*$M184,0))</f>
      </c>
      <c r="U184" s="27">
        <f>IF($G184="","",IFERROR(VLOOKUP($G184,Products!$A:$G,4,FALSE),""))</f>
      </c>
      <c r="V184" s="28">
        <f>IF(OR($A184="",$U184=""),"",$A184+IF($B184="",0,$B184)+$U184/24)</f>
      </c>
      <c r="W184" s="27">
        <f>IF($G184="","",IFERROR(VLOOKUP($G184,Products!$A:$G,5,FALSE),""))</f>
      </c>
      <c r="X184" s="29">
        <f>IF(OR($A184="",$W184=""),"",$A184+$W184)</f>
      </c>
    </row>
    <row r="185" spans="3:24" x14ac:dyDescent="0.25">
      <c r="H185" s="25">
        <f>IF($G185="","",IFERROR(VLOOKUP($G185,Products!$A:$G,2,FALSE),""))</f>
      </c>
      <c r="I185" s="25">
        <f>IF($G185="","",IFERROR(VLOOKUP($G185,Products!$A:$G,3,FALSE),""))</f>
      </c>
      <c r="L185" s="26">
        <f>IF(OR($D185="",$J185=""),"",ROUND($D185*$J185,2))</f>
      </c>
      <c r="N185" s="27">
        <f>IF(OR($D185="",$M185=""),"",ROUND($D185*$M185,0))</f>
      </c>
      <c r="U185" s="27">
        <f>IF($G185="","",IFERROR(VLOOKUP($G185,Products!$A:$G,4,FALSE),""))</f>
      </c>
      <c r="V185" s="28">
        <f>IF(OR($A185="",$U185=""),"",$A185+IF($B185="",0,$B185)+$U185/24)</f>
      </c>
      <c r="W185" s="27">
        <f>IF($G185="","",IFERROR(VLOOKUP($G185,Products!$A:$G,5,FALSE),""))</f>
      </c>
      <c r="X185" s="29">
        <f>IF(OR($A185="",$W185=""),"",$A185+$W185)</f>
      </c>
    </row>
    <row r="186" spans="3:24" x14ac:dyDescent="0.25">
      <c r="H186" s="25">
        <f>IF($G186="","",IFERROR(VLOOKUP($G186,Products!$A:$G,2,FALSE),""))</f>
      </c>
      <c r="I186" s="25">
        <f>IF($G186="","",IFERROR(VLOOKUP($G186,Products!$A:$G,3,FALSE),""))</f>
      </c>
      <c r="L186" s="26">
        <f>IF(OR($D186="",$J186=""),"",ROUND($D186*$J186,2))</f>
      </c>
      <c r="N186" s="27">
        <f>IF(OR($D186="",$M186=""),"",ROUND($D186*$M186,0))</f>
      </c>
      <c r="U186" s="27">
        <f>IF($G186="","",IFERROR(VLOOKUP($G186,Products!$A:$G,4,FALSE),""))</f>
      </c>
      <c r="V186" s="28">
        <f>IF(OR($A186="",$U186=""),"",$A186+IF($B186="",0,$B186)+$U186/24)</f>
      </c>
      <c r="W186" s="27">
        <f>IF($G186="","",IFERROR(VLOOKUP($G186,Products!$A:$G,5,FALSE),""))</f>
      </c>
      <c r="X186" s="29">
        <f>IF(OR($A186="",$W186=""),"",$A186+$W186)</f>
      </c>
    </row>
    <row r="187" spans="3:24" x14ac:dyDescent="0.25">
      <c r="H187" s="25">
        <f>IF($G187="","",IFERROR(VLOOKUP($G187,Products!$A:$G,2,FALSE),""))</f>
      </c>
      <c r="I187" s="25">
        <f>IF($G187="","",IFERROR(VLOOKUP($G187,Products!$A:$G,3,FALSE),""))</f>
      </c>
      <c r="L187" s="26">
        <f>IF(OR($D187="",$J187=""),"",ROUND($D187*$J187,2))</f>
      </c>
      <c r="N187" s="27">
        <f>IF(OR($D187="",$M187=""),"",ROUND($D187*$M187,0))</f>
      </c>
      <c r="U187" s="27">
        <f>IF($G187="","",IFERROR(VLOOKUP($G187,Products!$A:$G,4,FALSE),""))</f>
      </c>
      <c r="V187" s="28">
        <f>IF(OR($A187="",$U187=""),"",$A187+IF($B187="",0,$B187)+$U187/24)</f>
      </c>
      <c r="W187" s="27">
        <f>IF($G187="","",IFERROR(VLOOKUP($G187,Products!$A:$G,5,FALSE),""))</f>
      </c>
      <c r="X187" s="29">
        <f>IF(OR($A187="",$W187=""),"",$A187+$W187)</f>
      </c>
    </row>
    <row r="188" spans="3:24" x14ac:dyDescent="0.25">
      <c r="H188" s="25">
        <f>IF($G188="","",IFERROR(VLOOKUP($G188,Products!$A:$G,2,FALSE),""))</f>
      </c>
      <c r="I188" s="25">
        <f>IF($G188="","",IFERROR(VLOOKUP($G188,Products!$A:$G,3,FALSE),""))</f>
      </c>
      <c r="L188" s="26">
        <f>IF(OR($D188="",$J188=""),"",ROUND($D188*$J188,2))</f>
      </c>
      <c r="N188" s="27">
        <f>IF(OR($D188="",$M188=""),"",ROUND($D188*$M188,0))</f>
      </c>
      <c r="U188" s="27">
        <f>IF($G188="","",IFERROR(VLOOKUP($G188,Products!$A:$G,4,FALSE),""))</f>
      </c>
      <c r="V188" s="28">
        <f>IF(OR($A188="",$U188=""),"",$A188+IF($B188="",0,$B188)+$U188/24)</f>
      </c>
      <c r="W188" s="27">
        <f>IF($G188="","",IFERROR(VLOOKUP($G188,Products!$A:$G,5,FALSE),""))</f>
      </c>
      <c r="X188" s="29">
        <f>IF(OR($A188="",$W188=""),"",$A188+$W188)</f>
      </c>
    </row>
    <row r="189" spans="3:24" x14ac:dyDescent="0.25">
      <c r="H189" s="25">
        <f>IF($G189="","",IFERROR(VLOOKUP($G189,Products!$A:$G,2,FALSE),""))</f>
      </c>
      <c r="I189" s="25">
        <f>IF($G189="","",IFERROR(VLOOKUP($G189,Products!$A:$G,3,FALSE),""))</f>
      </c>
      <c r="L189" s="26">
        <f>IF(OR($D189="",$J189=""),"",ROUND($D189*$J189,2))</f>
      </c>
      <c r="N189" s="27">
        <f>IF(OR($D189="",$M189=""),"",ROUND($D189*$M189,0))</f>
      </c>
      <c r="U189" s="27">
        <f>IF($G189="","",IFERROR(VLOOKUP($G189,Products!$A:$G,4,FALSE),""))</f>
      </c>
      <c r="V189" s="28">
        <f>IF(OR($A189="",$U189=""),"",$A189+IF($B189="",0,$B189)+$U189/24)</f>
      </c>
      <c r="W189" s="27">
        <f>IF($G189="","",IFERROR(VLOOKUP($G189,Products!$A:$G,5,FALSE),""))</f>
      </c>
      <c r="X189" s="29">
        <f>IF(OR($A189="",$W189=""),"",$A189+$W189)</f>
      </c>
    </row>
    <row r="190" spans="3:24" x14ac:dyDescent="0.25">
      <c r="H190" s="25">
        <f>IF($G190="","",IFERROR(VLOOKUP($G190,Products!$A:$G,2,FALSE),""))</f>
      </c>
      <c r="I190" s="25">
        <f>IF($G190="","",IFERROR(VLOOKUP($G190,Products!$A:$G,3,FALSE),""))</f>
      </c>
      <c r="L190" s="26">
        <f>IF(OR($D190="",$J190=""),"",ROUND($D190*$J190,2))</f>
      </c>
      <c r="N190" s="27">
        <f>IF(OR($D190="",$M190=""),"",ROUND($D190*$M190,0))</f>
      </c>
      <c r="U190" s="27">
        <f>IF($G190="","",IFERROR(VLOOKUP($G190,Products!$A:$G,4,FALSE),""))</f>
      </c>
      <c r="V190" s="28">
        <f>IF(OR($A190="",$U190=""),"",$A190+IF($B190="",0,$B190)+$U190/24)</f>
      </c>
      <c r="W190" s="27">
        <f>IF($G190="","",IFERROR(VLOOKUP($G190,Products!$A:$G,5,FALSE),""))</f>
      </c>
      <c r="X190" s="29">
        <f>IF(OR($A190="",$W190=""),"",$A190+$W190)</f>
      </c>
    </row>
    <row r="191" spans="3:24" x14ac:dyDescent="0.25">
      <c r="H191" s="25">
        <f>IF($G191="","",IFERROR(VLOOKUP($G191,Products!$A:$G,2,FALSE),""))</f>
      </c>
      <c r="I191" s="25">
        <f>IF($G191="","",IFERROR(VLOOKUP($G191,Products!$A:$G,3,FALSE),""))</f>
      </c>
      <c r="L191" s="26">
        <f>IF(OR($D191="",$J191=""),"",ROUND($D191*$J191,2))</f>
      </c>
      <c r="N191" s="27">
        <f>IF(OR($D191="",$M191=""),"",ROUND($D191*$M191,0))</f>
      </c>
      <c r="U191" s="27">
        <f>IF($G191="","",IFERROR(VLOOKUP($G191,Products!$A:$G,4,FALSE),""))</f>
      </c>
      <c r="V191" s="28">
        <f>IF(OR($A191="",$U191=""),"",$A191+IF($B191="",0,$B191)+$U191/24)</f>
      </c>
      <c r="W191" s="27">
        <f>IF($G191="","",IFERROR(VLOOKUP($G191,Products!$A:$G,5,FALSE),""))</f>
      </c>
      <c r="X191" s="29">
        <f>IF(OR($A191="",$W191=""),"",$A191+$W191)</f>
      </c>
    </row>
    <row r="192" spans="3:24" x14ac:dyDescent="0.25">
      <c r="H192" s="25">
        <f>IF($G192="","",IFERROR(VLOOKUP($G192,Products!$A:$G,2,FALSE),""))</f>
      </c>
      <c r="I192" s="25">
        <f>IF($G192="","",IFERROR(VLOOKUP($G192,Products!$A:$G,3,FALSE),""))</f>
      </c>
      <c r="L192" s="26">
        <f>IF(OR($D192="",$J192=""),"",ROUND($D192*$J192,2))</f>
      </c>
      <c r="N192" s="27">
        <f>IF(OR($D192="",$M192=""),"",ROUND($D192*$M192,0))</f>
      </c>
      <c r="U192" s="27">
        <f>IF($G192="","",IFERROR(VLOOKUP($G192,Products!$A:$G,4,FALSE),""))</f>
      </c>
      <c r="V192" s="28">
        <f>IF(OR($A192="",$U192=""),"",$A192+IF($B192="",0,$B192)+$U192/24)</f>
      </c>
      <c r="W192" s="27">
        <f>IF($G192="","",IFERROR(VLOOKUP($G192,Products!$A:$G,5,FALSE),""))</f>
      </c>
      <c r="X192" s="29">
        <f>IF(OR($A192="",$W192=""),"",$A192+$W192)</f>
      </c>
    </row>
    <row r="193" spans="3:24" x14ac:dyDescent="0.25">
      <c r="H193" s="25">
        <f>IF($G193="","",IFERROR(VLOOKUP($G193,Products!$A:$G,2,FALSE),""))</f>
      </c>
      <c r="I193" s="25">
        <f>IF($G193="","",IFERROR(VLOOKUP($G193,Products!$A:$G,3,FALSE),""))</f>
      </c>
      <c r="L193" s="26">
        <f>IF(OR($D193="",$J193=""),"",ROUND($D193*$J193,2))</f>
      </c>
      <c r="N193" s="27">
        <f>IF(OR($D193="",$M193=""),"",ROUND($D193*$M193,0))</f>
      </c>
      <c r="U193" s="27">
        <f>IF($G193="","",IFERROR(VLOOKUP($G193,Products!$A:$G,4,FALSE),""))</f>
      </c>
      <c r="V193" s="28">
        <f>IF(OR($A193="",$U193=""),"",$A193+IF($B193="",0,$B193)+$U193/24)</f>
      </c>
      <c r="W193" s="27">
        <f>IF($G193="","",IFERROR(VLOOKUP($G193,Products!$A:$G,5,FALSE),""))</f>
      </c>
      <c r="X193" s="29">
        <f>IF(OR($A193="",$W193=""),"",$A193+$W193)</f>
      </c>
    </row>
    <row r="194" spans="3:24" x14ac:dyDescent="0.25">
      <c r="H194" s="25">
        <f>IF($G194="","",IFERROR(VLOOKUP($G194,Products!$A:$G,2,FALSE),""))</f>
      </c>
      <c r="I194" s="25">
        <f>IF($G194="","",IFERROR(VLOOKUP($G194,Products!$A:$G,3,FALSE),""))</f>
      </c>
      <c r="L194" s="26">
        <f>IF(OR($D194="",$J194=""),"",ROUND($D194*$J194,2))</f>
      </c>
      <c r="N194" s="27">
        <f>IF(OR($D194="",$M194=""),"",ROUND($D194*$M194,0))</f>
      </c>
      <c r="U194" s="27">
        <f>IF($G194="","",IFERROR(VLOOKUP($G194,Products!$A:$G,4,FALSE),""))</f>
      </c>
      <c r="V194" s="28">
        <f>IF(OR($A194="",$U194=""),"",$A194+IF($B194="",0,$B194)+$U194/24)</f>
      </c>
      <c r="W194" s="27">
        <f>IF($G194="","",IFERROR(VLOOKUP($G194,Products!$A:$G,5,FALSE),""))</f>
      </c>
      <c r="X194" s="29">
        <f>IF(OR($A194="",$W194=""),"",$A194+$W194)</f>
      </c>
    </row>
    <row r="195" spans="3:24" x14ac:dyDescent="0.25">
      <c r="H195" s="25">
        <f>IF($G195="","",IFERROR(VLOOKUP($G195,Products!$A:$G,2,FALSE),""))</f>
      </c>
      <c r="I195" s="25">
        <f>IF($G195="","",IFERROR(VLOOKUP($G195,Products!$A:$G,3,FALSE),""))</f>
      </c>
      <c r="L195" s="26">
        <f>IF(OR($D195="",$J195=""),"",ROUND($D195*$J195,2))</f>
      </c>
      <c r="N195" s="27">
        <f>IF(OR($D195="",$M195=""),"",ROUND($D195*$M195,0))</f>
      </c>
      <c r="U195" s="27">
        <f>IF($G195="","",IFERROR(VLOOKUP($G195,Products!$A:$G,4,FALSE),""))</f>
      </c>
      <c r="V195" s="28">
        <f>IF(OR($A195="",$U195=""),"",$A195+IF($B195="",0,$B195)+$U195/24)</f>
      </c>
      <c r="W195" s="27">
        <f>IF($G195="","",IFERROR(VLOOKUP($G195,Products!$A:$G,5,FALSE),""))</f>
      </c>
      <c r="X195" s="29">
        <f>IF(OR($A195="",$W195=""),"",$A195+$W195)</f>
      </c>
    </row>
    <row r="196" spans="3:24" x14ac:dyDescent="0.25">
      <c r="H196" s="25">
        <f>IF($G196="","",IFERROR(VLOOKUP($G196,Products!$A:$G,2,FALSE),""))</f>
      </c>
      <c r="I196" s="25">
        <f>IF($G196="","",IFERROR(VLOOKUP($G196,Products!$A:$G,3,FALSE),""))</f>
      </c>
      <c r="L196" s="26">
        <f>IF(OR($D196="",$J196=""),"",ROUND($D196*$J196,2))</f>
      </c>
      <c r="N196" s="27">
        <f>IF(OR($D196="",$M196=""),"",ROUND($D196*$M196,0))</f>
      </c>
      <c r="U196" s="27">
        <f>IF($G196="","",IFERROR(VLOOKUP($G196,Products!$A:$G,4,FALSE),""))</f>
      </c>
      <c r="V196" s="28">
        <f>IF(OR($A196="",$U196=""),"",$A196+IF($B196="",0,$B196)+$U196/24)</f>
      </c>
      <c r="W196" s="27">
        <f>IF($G196="","",IFERROR(VLOOKUP($G196,Products!$A:$G,5,FALSE),""))</f>
      </c>
      <c r="X196" s="29">
        <f>IF(OR($A196="",$W196=""),"",$A196+$W196)</f>
      </c>
    </row>
    <row r="197" spans="3:24" x14ac:dyDescent="0.25">
      <c r="H197" s="25">
        <f>IF($G197="","",IFERROR(VLOOKUP($G197,Products!$A:$G,2,FALSE),""))</f>
      </c>
      <c r="I197" s="25">
        <f>IF($G197="","",IFERROR(VLOOKUP($G197,Products!$A:$G,3,FALSE),""))</f>
      </c>
      <c r="L197" s="26">
        <f>IF(OR($D197="",$J197=""),"",ROUND($D197*$J197,2))</f>
      </c>
      <c r="N197" s="27">
        <f>IF(OR($D197="",$M197=""),"",ROUND($D197*$M197,0))</f>
      </c>
      <c r="U197" s="27">
        <f>IF($G197="","",IFERROR(VLOOKUP($G197,Products!$A:$G,4,FALSE),""))</f>
      </c>
      <c r="V197" s="28">
        <f>IF(OR($A197="",$U197=""),"",$A197+IF($B197="",0,$B197)+$U197/24)</f>
      </c>
      <c r="W197" s="27">
        <f>IF($G197="","",IFERROR(VLOOKUP($G197,Products!$A:$G,5,FALSE),""))</f>
      </c>
      <c r="X197" s="29">
        <f>IF(OR($A197="",$W197=""),"",$A197+$W197)</f>
      </c>
    </row>
    <row r="198" spans="3:24" x14ac:dyDescent="0.25">
      <c r="H198" s="25">
        <f>IF($G198="","",IFERROR(VLOOKUP($G198,Products!$A:$G,2,FALSE),""))</f>
      </c>
      <c r="I198" s="25">
        <f>IF($G198="","",IFERROR(VLOOKUP($G198,Products!$A:$G,3,FALSE),""))</f>
      </c>
      <c r="L198" s="26">
        <f>IF(OR($D198="",$J198=""),"",ROUND($D198*$J198,2))</f>
      </c>
      <c r="N198" s="27">
        <f>IF(OR($D198="",$M198=""),"",ROUND($D198*$M198,0))</f>
      </c>
      <c r="U198" s="27">
        <f>IF($G198="","",IFERROR(VLOOKUP($G198,Products!$A:$G,4,FALSE),""))</f>
      </c>
      <c r="V198" s="28">
        <f>IF(OR($A198="",$U198=""),"",$A198+IF($B198="",0,$B198)+$U198/24)</f>
      </c>
      <c r="W198" s="27">
        <f>IF($G198="","",IFERROR(VLOOKUP($G198,Products!$A:$G,5,FALSE),""))</f>
      </c>
      <c r="X198" s="29">
        <f>IF(OR($A198="",$W198=""),"",$A198+$W198)</f>
      </c>
    </row>
    <row r="199" spans="3:24" x14ac:dyDescent="0.25">
      <c r="H199" s="25">
        <f>IF($G199="","",IFERROR(VLOOKUP($G199,Products!$A:$G,2,FALSE),""))</f>
      </c>
      <c r="I199" s="25">
        <f>IF($G199="","",IFERROR(VLOOKUP($G199,Products!$A:$G,3,FALSE),""))</f>
      </c>
      <c r="L199" s="26">
        <f>IF(OR($D199="",$J199=""),"",ROUND($D199*$J199,2))</f>
      </c>
      <c r="N199" s="27">
        <f>IF(OR($D199="",$M199=""),"",ROUND($D199*$M199,0))</f>
      </c>
      <c r="U199" s="27">
        <f>IF($G199="","",IFERROR(VLOOKUP($G199,Products!$A:$G,4,FALSE),""))</f>
      </c>
      <c r="V199" s="28">
        <f>IF(OR($A199="",$U199=""),"",$A199+IF($B199="",0,$B199)+$U199/24)</f>
      </c>
      <c r="W199" s="27">
        <f>IF($G199="","",IFERROR(VLOOKUP($G199,Products!$A:$G,5,FALSE),""))</f>
      </c>
      <c r="X199" s="29">
        <f>IF(OR($A199="",$W199=""),"",$A199+$W199)</f>
      </c>
    </row>
    <row r="200" spans="3:24" x14ac:dyDescent="0.25">
      <c r="H200" s="25">
        <f>IF($G200="","",IFERROR(VLOOKUP($G200,Products!$A:$G,2,FALSE),""))</f>
      </c>
      <c r="I200" s="25">
        <f>IF($G200="","",IFERROR(VLOOKUP($G200,Products!$A:$G,3,FALSE),""))</f>
      </c>
      <c r="L200" s="26">
        <f>IF(OR($D200="",$J200=""),"",ROUND($D200*$J200,2))</f>
      </c>
      <c r="N200" s="27">
        <f>IF(OR($D200="",$M200=""),"",ROUND($D200*$M200,0))</f>
      </c>
      <c r="U200" s="27">
        <f>IF($G200="","",IFERROR(VLOOKUP($G200,Products!$A:$G,4,FALSE),""))</f>
      </c>
      <c r="V200" s="28">
        <f>IF(OR($A200="",$U200=""),"",$A200+IF($B200="",0,$B200)+$U200/24)</f>
      </c>
      <c r="W200" s="27">
        <f>IF($G200="","",IFERROR(VLOOKUP($G200,Products!$A:$G,5,FALSE),""))</f>
      </c>
      <c r="X200" s="29">
        <f>IF(OR($A200="",$W200=""),"",$A200+$W200)</f>
      </c>
    </row>
    <row r="201" spans="3:24" x14ac:dyDescent="0.25">
      <c r="H201" s="25">
        <f>IF($G201="","",IFERROR(VLOOKUP($G201,Products!$A:$G,2,FALSE),""))</f>
      </c>
      <c r="I201" s="25">
        <f>IF($G201="","",IFERROR(VLOOKUP($G201,Products!$A:$G,3,FALSE),""))</f>
      </c>
      <c r="L201" s="26">
        <f>IF(OR($D201="",$J201=""),"",ROUND($D201*$J201,2))</f>
      </c>
      <c r="N201" s="27">
        <f>IF(OR($D201="",$M201=""),"",ROUND($D201*$M201,0))</f>
      </c>
      <c r="U201" s="27">
        <f>IF($G201="","",IFERROR(VLOOKUP($G201,Products!$A:$G,4,FALSE),""))</f>
      </c>
      <c r="V201" s="28">
        <f>IF(OR($A201="",$U201=""),"",$A201+IF($B201="",0,$B201)+$U201/24)</f>
      </c>
      <c r="W201" s="27">
        <f>IF($G201="","",IFERROR(VLOOKUP($G201,Products!$A:$G,5,FALSE),""))</f>
      </c>
      <c r="X201" s="29">
        <f>IF(OR($A201="",$W201=""),"",$A201+$W201)</f>
      </c>
    </row>
    <row r="202" spans="3:24" x14ac:dyDescent="0.25">
      <c r="H202" s="25">
        <f>IF($G202="","",IFERROR(VLOOKUP($G202,Products!$A:$G,2,FALSE),""))</f>
      </c>
      <c r="I202" s="25">
        <f>IF($G202="","",IFERROR(VLOOKUP($G202,Products!$A:$G,3,FALSE),""))</f>
      </c>
      <c r="L202" s="26">
        <f>IF(OR($D202="",$J202=""),"",ROUND($D202*$J202,2))</f>
      </c>
      <c r="N202" s="27">
        <f>IF(OR($D202="",$M202=""),"",ROUND($D202*$M202,0))</f>
      </c>
      <c r="U202" s="27">
        <f>IF($G202="","",IFERROR(VLOOKUP($G202,Products!$A:$G,4,FALSE),""))</f>
      </c>
      <c r="V202" s="28">
        <f>IF(OR($A202="",$U202=""),"",$A202+IF($B202="",0,$B202)+$U202/24)</f>
      </c>
      <c r="W202" s="27">
        <f>IF($G202="","",IFERROR(VLOOKUP($G202,Products!$A:$G,5,FALSE),""))</f>
      </c>
      <c r="X202" s="29">
        <f>IF(OR($A202="",$W202=""),"",$A202+$W202)</f>
      </c>
    </row>
    <row r="203" spans="3:24" x14ac:dyDescent="0.25">
      <c r="H203" s="25">
        <f>IF($G203="","",IFERROR(VLOOKUP($G203,Products!$A:$G,2,FALSE),""))</f>
      </c>
      <c r="I203" s="25">
        <f>IF($G203="","",IFERROR(VLOOKUP($G203,Products!$A:$G,3,FALSE),""))</f>
      </c>
      <c r="L203" s="26">
        <f>IF(OR($D203="",$J203=""),"",ROUND($D203*$J203,2))</f>
      </c>
      <c r="N203" s="27">
        <f>IF(OR($D203="",$M203=""),"",ROUND($D203*$M203,0))</f>
      </c>
      <c r="U203" s="27">
        <f>IF($G203="","",IFERROR(VLOOKUP($G203,Products!$A:$G,4,FALSE),""))</f>
      </c>
      <c r="V203" s="28">
        <f>IF(OR($A203="",$U203=""),"",$A203+IF($B203="",0,$B203)+$U203/24)</f>
      </c>
      <c r="W203" s="27">
        <f>IF($G203="","",IFERROR(VLOOKUP($G203,Products!$A:$G,5,FALSE),""))</f>
      </c>
      <c r="X203" s="29">
        <f>IF(OR($A203="",$W203=""),"",$A203+$W203)</f>
      </c>
    </row>
    <row r="204" spans="3:24" x14ac:dyDescent="0.25">
      <c r="H204" s="25">
        <f>IF($G204="","",IFERROR(VLOOKUP($G204,Products!$A:$G,2,FALSE),""))</f>
      </c>
      <c r="I204" s="25">
        <f>IF($G204="","",IFERROR(VLOOKUP($G204,Products!$A:$G,3,FALSE),""))</f>
      </c>
      <c r="L204" s="26">
        <f>IF(OR($D204="",$J204=""),"",ROUND($D204*$J204,2))</f>
      </c>
      <c r="N204" s="27">
        <f>IF(OR($D204="",$M204=""),"",ROUND($D204*$M204,0))</f>
      </c>
      <c r="U204" s="27">
        <f>IF($G204="","",IFERROR(VLOOKUP($G204,Products!$A:$G,4,FALSE),""))</f>
      </c>
      <c r="V204" s="28">
        <f>IF(OR($A204="",$U204=""),"",$A204+IF($B204="",0,$B204)+$U204/24)</f>
      </c>
      <c r="W204" s="27">
        <f>IF($G204="","",IFERROR(VLOOKUP($G204,Products!$A:$G,5,FALSE),""))</f>
      </c>
      <c r="X204" s="29">
        <f>IF(OR($A204="",$W204=""),"",$A204+$W204)</f>
      </c>
    </row>
    <row r="205" spans="3:24" x14ac:dyDescent="0.25">
      <c r="H205" s="25">
        <f>IF($G205="","",IFERROR(VLOOKUP($G205,Products!$A:$G,2,FALSE),""))</f>
      </c>
      <c r="I205" s="25">
        <f>IF($G205="","",IFERROR(VLOOKUP($G205,Products!$A:$G,3,FALSE),""))</f>
      </c>
      <c r="L205" s="26">
        <f>IF(OR($D205="",$J205=""),"",ROUND($D205*$J205,2))</f>
      </c>
      <c r="N205" s="27">
        <f>IF(OR($D205="",$M205=""),"",ROUND($D205*$M205,0))</f>
      </c>
      <c r="U205" s="27">
        <f>IF($G205="","",IFERROR(VLOOKUP($G205,Products!$A:$G,4,FALSE),""))</f>
      </c>
      <c r="V205" s="28">
        <f>IF(OR($A205="",$U205=""),"",$A205+IF($B205="",0,$B205)+$U205/24)</f>
      </c>
      <c r="W205" s="27">
        <f>IF($G205="","",IFERROR(VLOOKUP($G205,Products!$A:$G,5,FALSE),""))</f>
      </c>
      <c r="X205" s="29">
        <f>IF(OR($A205="",$W205=""),"",$A205+$W205)</f>
      </c>
    </row>
    <row r="206" spans="3:24" x14ac:dyDescent="0.25">
      <c r="H206" s="25">
        <f>IF($G206="","",IFERROR(VLOOKUP($G206,Products!$A:$G,2,FALSE),""))</f>
      </c>
      <c r="I206" s="25">
        <f>IF($G206="","",IFERROR(VLOOKUP($G206,Products!$A:$G,3,FALSE),""))</f>
      </c>
      <c r="L206" s="26">
        <f>IF(OR($D206="",$J206=""),"",ROUND($D206*$J206,2))</f>
      </c>
      <c r="N206" s="27">
        <f>IF(OR($D206="",$M206=""),"",ROUND($D206*$M206,0))</f>
      </c>
      <c r="U206" s="27">
        <f>IF($G206="","",IFERROR(VLOOKUP($G206,Products!$A:$G,4,FALSE),""))</f>
      </c>
      <c r="V206" s="28">
        <f>IF(OR($A206="",$U206=""),"",$A206+IF($B206="",0,$B206)+$U206/24)</f>
      </c>
      <c r="W206" s="27">
        <f>IF($G206="","",IFERROR(VLOOKUP($G206,Products!$A:$G,5,FALSE),""))</f>
      </c>
      <c r="X206" s="29">
        <f>IF(OR($A206="",$W206=""),"",$A206+$W206)</f>
      </c>
    </row>
    <row r="207" spans="3:24" x14ac:dyDescent="0.25">
      <c r="H207" s="25">
        <f>IF($G207="","",IFERROR(VLOOKUP($G207,Products!$A:$G,2,FALSE),""))</f>
      </c>
      <c r="I207" s="25">
        <f>IF($G207="","",IFERROR(VLOOKUP($G207,Products!$A:$G,3,FALSE),""))</f>
      </c>
      <c r="L207" s="26">
        <f>IF(OR($D207="",$J207=""),"",ROUND($D207*$J207,2))</f>
      </c>
      <c r="N207" s="27">
        <f>IF(OR($D207="",$M207=""),"",ROUND($D207*$M207,0))</f>
      </c>
      <c r="U207" s="27">
        <f>IF($G207="","",IFERROR(VLOOKUP($G207,Products!$A:$G,4,FALSE),""))</f>
      </c>
      <c r="V207" s="28">
        <f>IF(OR($A207="",$U207=""),"",$A207+IF($B207="",0,$B207)+$U207/24)</f>
      </c>
      <c r="W207" s="27">
        <f>IF($G207="","",IFERROR(VLOOKUP($G207,Products!$A:$G,5,FALSE),""))</f>
      </c>
      <c r="X207" s="29">
        <f>IF(OR($A207="",$W207=""),"",$A207+$W207)</f>
      </c>
    </row>
    <row r="208" spans="3:24" x14ac:dyDescent="0.25">
      <c r="H208" s="25">
        <f>IF($G208="","",IFERROR(VLOOKUP($G208,Products!$A:$G,2,FALSE),""))</f>
      </c>
      <c r="I208" s="25">
        <f>IF($G208="","",IFERROR(VLOOKUP($G208,Products!$A:$G,3,FALSE),""))</f>
      </c>
      <c r="L208" s="26">
        <f>IF(OR($D208="",$J208=""),"",ROUND($D208*$J208,2))</f>
      </c>
      <c r="N208" s="27">
        <f>IF(OR($D208="",$M208=""),"",ROUND($D208*$M208,0))</f>
      </c>
      <c r="U208" s="27">
        <f>IF($G208="","",IFERROR(VLOOKUP($G208,Products!$A:$G,4,FALSE),""))</f>
      </c>
      <c r="V208" s="28">
        <f>IF(OR($A208="",$U208=""),"",$A208+IF($B208="",0,$B208)+$U208/24)</f>
      </c>
      <c r="W208" s="27">
        <f>IF($G208="","",IFERROR(VLOOKUP($G208,Products!$A:$G,5,FALSE),""))</f>
      </c>
      <c r="X208" s="29">
        <f>IF(OR($A208="",$W208=""),"",$A208+$W208)</f>
      </c>
    </row>
    <row r="209" spans="3:24" x14ac:dyDescent="0.25">
      <c r="H209" s="25">
        <f>IF($G209="","",IFERROR(VLOOKUP($G209,Products!$A:$G,2,FALSE),""))</f>
      </c>
      <c r="I209" s="25">
        <f>IF($G209="","",IFERROR(VLOOKUP($G209,Products!$A:$G,3,FALSE),""))</f>
      </c>
      <c r="L209" s="26">
        <f>IF(OR($D209="",$J209=""),"",ROUND($D209*$J209,2))</f>
      </c>
      <c r="N209" s="27">
        <f>IF(OR($D209="",$M209=""),"",ROUND($D209*$M209,0))</f>
      </c>
      <c r="U209" s="27">
        <f>IF($G209="","",IFERROR(VLOOKUP($G209,Products!$A:$G,4,FALSE),""))</f>
      </c>
      <c r="V209" s="28">
        <f>IF(OR($A209="",$U209=""),"",$A209+IF($B209="",0,$B209)+$U209/24)</f>
      </c>
      <c r="W209" s="27">
        <f>IF($G209="","",IFERROR(VLOOKUP($G209,Products!$A:$G,5,FALSE),""))</f>
      </c>
      <c r="X209" s="29">
        <f>IF(OR($A209="",$W209=""),"",$A209+$W209)</f>
      </c>
    </row>
    <row r="210" spans="3:24" x14ac:dyDescent="0.25">
      <c r="H210" s="25">
        <f>IF($G210="","",IFERROR(VLOOKUP($G210,Products!$A:$G,2,FALSE),""))</f>
      </c>
      <c r="I210" s="25">
        <f>IF($G210="","",IFERROR(VLOOKUP($G210,Products!$A:$G,3,FALSE),""))</f>
      </c>
      <c r="L210" s="26">
        <f>IF(OR($D210="",$J210=""),"",ROUND($D210*$J210,2))</f>
      </c>
      <c r="N210" s="27">
        <f>IF(OR($D210="",$M210=""),"",ROUND($D210*$M210,0))</f>
      </c>
      <c r="U210" s="27">
        <f>IF($G210="","",IFERROR(VLOOKUP($G210,Products!$A:$G,4,FALSE),""))</f>
      </c>
      <c r="V210" s="28">
        <f>IF(OR($A210="",$U210=""),"",$A210+IF($B210="",0,$B210)+$U210/24)</f>
      </c>
      <c r="W210" s="27">
        <f>IF($G210="","",IFERROR(VLOOKUP($G210,Products!$A:$G,5,FALSE),""))</f>
      </c>
      <c r="X210" s="29">
        <f>IF(OR($A210="",$W210=""),"",$A210+$W210)</f>
      </c>
    </row>
    <row r="211" spans="3:24" x14ac:dyDescent="0.25">
      <c r="H211" s="25">
        <f>IF($G211="","",IFERROR(VLOOKUP($G211,Products!$A:$G,2,FALSE),""))</f>
      </c>
      <c r="I211" s="25">
        <f>IF($G211="","",IFERROR(VLOOKUP($G211,Products!$A:$G,3,FALSE),""))</f>
      </c>
      <c r="L211" s="26">
        <f>IF(OR($D211="",$J211=""),"",ROUND($D211*$J211,2))</f>
      </c>
      <c r="N211" s="27">
        <f>IF(OR($D211="",$M211=""),"",ROUND($D211*$M211,0))</f>
      </c>
      <c r="U211" s="27">
        <f>IF($G211="","",IFERROR(VLOOKUP($G211,Products!$A:$G,4,FALSE),""))</f>
      </c>
      <c r="V211" s="28">
        <f>IF(OR($A211="",$U211=""),"",$A211+IF($B211="",0,$B211)+$U211/24)</f>
      </c>
      <c r="W211" s="27">
        <f>IF($G211="","",IFERROR(VLOOKUP($G211,Products!$A:$G,5,FALSE),""))</f>
      </c>
      <c r="X211" s="29">
        <f>IF(OR($A211="",$W211=""),"",$A211+$W211)</f>
      </c>
    </row>
    <row r="212" spans="3:24" x14ac:dyDescent="0.25">
      <c r="H212" s="25">
        <f>IF($G212="","",IFERROR(VLOOKUP($G212,Products!$A:$G,2,FALSE),""))</f>
      </c>
      <c r="I212" s="25">
        <f>IF($G212="","",IFERROR(VLOOKUP($G212,Products!$A:$G,3,FALSE),""))</f>
      </c>
      <c r="L212" s="26">
        <f>IF(OR($D212="",$J212=""),"",ROUND($D212*$J212,2))</f>
      </c>
      <c r="N212" s="27">
        <f>IF(OR($D212="",$M212=""),"",ROUND($D212*$M212,0))</f>
      </c>
      <c r="U212" s="27">
        <f>IF($G212="","",IFERROR(VLOOKUP($G212,Products!$A:$G,4,FALSE),""))</f>
      </c>
      <c r="V212" s="28">
        <f>IF(OR($A212="",$U212=""),"",$A212+IF($B212="",0,$B212)+$U212/24)</f>
      </c>
      <c r="W212" s="27">
        <f>IF($G212="","",IFERROR(VLOOKUP($G212,Products!$A:$G,5,FALSE),""))</f>
      </c>
      <c r="X212" s="29">
        <f>IF(OR($A212="",$W212=""),"",$A212+$W212)</f>
      </c>
    </row>
    <row r="213" spans="3:24" x14ac:dyDescent="0.25">
      <c r="H213" s="25">
        <f>IF($G213="","",IFERROR(VLOOKUP($G213,Products!$A:$G,2,FALSE),""))</f>
      </c>
      <c r="I213" s="25">
        <f>IF($G213="","",IFERROR(VLOOKUP($G213,Products!$A:$G,3,FALSE),""))</f>
      </c>
      <c r="L213" s="26">
        <f>IF(OR($D213="",$J213=""),"",ROUND($D213*$J213,2))</f>
      </c>
      <c r="N213" s="27">
        <f>IF(OR($D213="",$M213=""),"",ROUND($D213*$M213,0))</f>
      </c>
      <c r="U213" s="27">
        <f>IF($G213="","",IFERROR(VLOOKUP($G213,Products!$A:$G,4,FALSE),""))</f>
      </c>
      <c r="V213" s="28">
        <f>IF(OR($A213="",$U213=""),"",$A213+IF($B213="",0,$B213)+$U213/24)</f>
      </c>
      <c r="W213" s="27">
        <f>IF($G213="","",IFERROR(VLOOKUP($G213,Products!$A:$G,5,FALSE),""))</f>
      </c>
      <c r="X213" s="29">
        <f>IF(OR($A213="",$W213=""),"",$A213+$W213)</f>
      </c>
    </row>
    <row r="214" spans="3:24" x14ac:dyDescent="0.25">
      <c r="H214" s="25">
        <f>IF($G214="","",IFERROR(VLOOKUP($G214,Products!$A:$G,2,FALSE),""))</f>
      </c>
      <c r="I214" s="25">
        <f>IF($G214="","",IFERROR(VLOOKUP($G214,Products!$A:$G,3,FALSE),""))</f>
      </c>
      <c r="L214" s="26">
        <f>IF(OR($D214="",$J214=""),"",ROUND($D214*$J214,2))</f>
      </c>
      <c r="N214" s="27">
        <f>IF(OR($D214="",$M214=""),"",ROUND($D214*$M214,0))</f>
      </c>
      <c r="U214" s="27">
        <f>IF($G214="","",IFERROR(VLOOKUP($G214,Products!$A:$G,4,FALSE),""))</f>
      </c>
      <c r="V214" s="28">
        <f>IF(OR($A214="",$U214=""),"",$A214+IF($B214="",0,$B214)+$U214/24)</f>
      </c>
      <c r="W214" s="27">
        <f>IF($G214="","",IFERROR(VLOOKUP($G214,Products!$A:$G,5,FALSE),""))</f>
      </c>
      <c r="X214" s="29">
        <f>IF(OR($A214="",$W214=""),"",$A214+$W214)</f>
      </c>
    </row>
    <row r="215" spans="3:24" x14ac:dyDescent="0.25">
      <c r="H215" s="25">
        <f>IF($G215="","",IFERROR(VLOOKUP($G215,Products!$A:$G,2,FALSE),""))</f>
      </c>
      <c r="I215" s="25">
        <f>IF($G215="","",IFERROR(VLOOKUP($G215,Products!$A:$G,3,FALSE),""))</f>
      </c>
      <c r="L215" s="26">
        <f>IF(OR($D215="",$J215=""),"",ROUND($D215*$J215,2))</f>
      </c>
      <c r="N215" s="27">
        <f>IF(OR($D215="",$M215=""),"",ROUND($D215*$M215,0))</f>
      </c>
      <c r="U215" s="27">
        <f>IF($G215="","",IFERROR(VLOOKUP($G215,Products!$A:$G,4,FALSE),""))</f>
      </c>
      <c r="V215" s="28">
        <f>IF(OR($A215="",$U215=""),"",$A215+IF($B215="",0,$B215)+$U215/24)</f>
      </c>
      <c r="W215" s="27">
        <f>IF($G215="","",IFERROR(VLOOKUP($G215,Products!$A:$G,5,FALSE),""))</f>
      </c>
      <c r="X215" s="29">
        <f>IF(OR($A215="",$W215=""),"",$A215+$W215)</f>
      </c>
    </row>
    <row r="216" spans="3:24" x14ac:dyDescent="0.25">
      <c r="H216" s="25">
        <f>IF($G216="","",IFERROR(VLOOKUP($G216,Products!$A:$G,2,FALSE),""))</f>
      </c>
      <c r="I216" s="25">
        <f>IF($G216="","",IFERROR(VLOOKUP($G216,Products!$A:$G,3,FALSE),""))</f>
      </c>
      <c r="L216" s="26">
        <f>IF(OR($D216="",$J216=""),"",ROUND($D216*$J216,2))</f>
      </c>
      <c r="N216" s="27">
        <f>IF(OR($D216="",$M216=""),"",ROUND($D216*$M216,0))</f>
      </c>
      <c r="U216" s="27">
        <f>IF($G216="","",IFERROR(VLOOKUP($G216,Products!$A:$G,4,FALSE),""))</f>
      </c>
      <c r="V216" s="28">
        <f>IF(OR($A216="",$U216=""),"",$A216+IF($B216="",0,$B216)+$U216/24)</f>
      </c>
      <c r="W216" s="27">
        <f>IF($G216="","",IFERROR(VLOOKUP($G216,Products!$A:$G,5,FALSE),""))</f>
      </c>
      <c r="X216" s="29">
        <f>IF(OR($A216="",$W216=""),"",$A216+$W216)</f>
      </c>
    </row>
    <row r="217" spans="3:24" x14ac:dyDescent="0.25">
      <c r="H217" s="25">
        <f>IF($G217="","",IFERROR(VLOOKUP($G217,Products!$A:$G,2,FALSE),""))</f>
      </c>
      <c r="I217" s="25">
        <f>IF($G217="","",IFERROR(VLOOKUP($G217,Products!$A:$G,3,FALSE),""))</f>
      </c>
      <c r="L217" s="26">
        <f>IF(OR($D217="",$J217=""),"",ROUND($D217*$J217,2))</f>
      </c>
      <c r="N217" s="27">
        <f>IF(OR($D217="",$M217=""),"",ROUND($D217*$M217,0))</f>
      </c>
      <c r="U217" s="27">
        <f>IF($G217="","",IFERROR(VLOOKUP($G217,Products!$A:$G,4,FALSE),""))</f>
      </c>
      <c r="V217" s="28">
        <f>IF(OR($A217="",$U217=""),"",$A217+IF($B217="",0,$B217)+$U217/24)</f>
      </c>
      <c r="W217" s="27">
        <f>IF($G217="","",IFERROR(VLOOKUP($G217,Products!$A:$G,5,FALSE),""))</f>
      </c>
      <c r="X217" s="29">
        <f>IF(OR($A217="",$W217=""),"",$A217+$W217)</f>
      </c>
    </row>
    <row r="218" spans="3:24" x14ac:dyDescent="0.25">
      <c r="H218" s="25">
        <f>IF($G218="","",IFERROR(VLOOKUP($G218,Products!$A:$G,2,FALSE),""))</f>
      </c>
      <c r="I218" s="25">
        <f>IF($G218="","",IFERROR(VLOOKUP($G218,Products!$A:$G,3,FALSE),""))</f>
      </c>
      <c r="L218" s="26">
        <f>IF(OR($D218="",$J218=""),"",ROUND($D218*$J218,2))</f>
      </c>
      <c r="N218" s="27">
        <f>IF(OR($D218="",$M218=""),"",ROUND($D218*$M218,0))</f>
      </c>
      <c r="U218" s="27">
        <f>IF($G218="","",IFERROR(VLOOKUP($G218,Products!$A:$G,4,FALSE),""))</f>
      </c>
      <c r="V218" s="28">
        <f>IF(OR($A218="",$U218=""),"",$A218+IF($B218="",0,$B218)+$U218/24)</f>
      </c>
      <c r="W218" s="27">
        <f>IF($G218="","",IFERROR(VLOOKUP($G218,Products!$A:$G,5,FALSE),""))</f>
      </c>
      <c r="X218" s="29">
        <f>IF(OR($A218="",$W218=""),"",$A218+$W218)</f>
      </c>
    </row>
    <row r="219" spans="3:24" x14ac:dyDescent="0.25">
      <c r="H219" s="25">
        <f>IF($G219="","",IFERROR(VLOOKUP($G219,Products!$A:$G,2,FALSE),""))</f>
      </c>
      <c r="I219" s="25">
        <f>IF($G219="","",IFERROR(VLOOKUP($G219,Products!$A:$G,3,FALSE),""))</f>
      </c>
      <c r="L219" s="26">
        <f>IF(OR($D219="",$J219=""),"",ROUND($D219*$J219,2))</f>
      </c>
      <c r="N219" s="27">
        <f>IF(OR($D219="",$M219=""),"",ROUND($D219*$M219,0))</f>
      </c>
      <c r="U219" s="27">
        <f>IF($G219="","",IFERROR(VLOOKUP($G219,Products!$A:$G,4,FALSE),""))</f>
      </c>
      <c r="V219" s="28">
        <f>IF(OR($A219="",$U219=""),"",$A219+IF($B219="",0,$B219)+$U219/24)</f>
      </c>
      <c r="W219" s="27">
        <f>IF($G219="","",IFERROR(VLOOKUP($G219,Products!$A:$G,5,FALSE),""))</f>
      </c>
      <c r="X219" s="29">
        <f>IF(OR($A219="",$W219=""),"",$A219+$W219)</f>
      </c>
    </row>
    <row r="220" spans="3:24" x14ac:dyDescent="0.25">
      <c r="H220" s="25">
        <f>IF($G220="","",IFERROR(VLOOKUP($G220,Products!$A:$G,2,FALSE),""))</f>
      </c>
      <c r="I220" s="25">
        <f>IF($G220="","",IFERROR(VLOOKUP($G220,Products!$A:$G,3,FALSE),""))</f>
      </c>
      <c r="L220" s="26">
        <f>IF(OR($D220="",$J220=""),"",ROUND($D220*$J220,2))</f>
      </c>
      <c r="N220" s="27">
        <f>IF(OR($D220="",$M220=""),"",ROUND($D220*$M220,0))</f>
      </c>
      <c r="U220" s="27">
        <f>IF($G220="","",IFERROR(VLOOKUP($G220,Products!$A:$G,4,FALSE),""))</f>
      </c>
      <c r="V220" s="28">
        <f>IF(OR($A220="",$U220=""),"",$A220+IF($B220="",0,$B220)+$U220/24)</f>
      </c>
      <c r="W220" s="27">
        <f>IF($G220="","",IFERROR(VLOOKUP($G220,Products!$A:$G,5,FALSE),""))</f>
      </c>
      <c r="X220" s="29">
        <f>IF(OR($A220="",$W220=""),"",$A220+$W220)</f>
      </c>
    </row>
    <row r="221" spans="3:24" x14ac:dyDescent="0.25">
      <c r="H221" s="25">
        <f>IF($G221="","",IFERROR(VLOOKUP($G221,Products!$A:$G,2,FALSE),""))</f>
      </c>
      <c r="I221" s="25">
        <f>IF($G221="","",IFERROR(VLOOKUP($G221,Products!$A:$G,3,FALSE),""))</f>
      </c>
      <c r="L221" s="26">
        <f>IF(OR($D221="",$J221=""),"",ROUND($D221*$J221,2))</f>
      </c>
      <c r="N221" s="27">
        <f>IF(OR($D221="",$M221=""),"",ROUND($D221*$M221,0))</f>
      </c>
      <c r="U221" s="27">
        <f>IF($G221="","",IFERROR(VLOOKUP($G221,Products!$A:$G,4,FALSE),""))</f>
      </c>
      <c r="V221" s="28">
        <f>IF(OR($A221="",$U221=""),"",$A221+IF($B221="",0,$B221)+$U221/24)</f>
      </c>
      <c r="W221" s="27">
        <f>IF($G221="","",IFERROR(VLOOKUP($G221,Products!$A:$G,5,FALSE),""))</f>
      </c>
      <c r="X221" s="29">
        <f>IF(OR($A221="",$W221=""),"",$A221+$W221)</f>
      </c>
    </row>
    <row r="222" spans="3:24" x14ac:dyDescent="0.25">
      <c r="H222" s="25">
        <f>IF($G222="","",IFERROR(VLOOKUP($G222,Products!$A:$G,2,FALSE),""))</f>
      </c>
      <c r="I222" s="25">
        <f>IF($G222="","",IFERROR(VLOOKUP($G222,Products!$A:$G,3,FALSE),""))</f>
      </c>
      <c r="L222" s="26">
        <f>IF(OR($D222="",$J222=""),"",ROUND($D222*$J222,2))</f>
      </c>
      <c r="N222" s="27">
        <f>IF(OR($D222="",$M222=""),"",ROUND($D222*$M222,0))</f>
      </c>
      <c r="U222" s="27">
        <f>IF($G222="","",IFERROR(VLOOKUP($G222,Products!$A:$G,4,FALSE),""))</f>
      </c>
      <c r="V222" s="28">
        <f>IF(OR($A222="",$U222=""),"",$A222+IF($B222="",0,$B222)+$U222/24)</f>
      </c>
      <c r="W222" s="27">
        <f>IF($G222="","",IFERROR(VLOOKUP($G222,Products!$A:$G,5,FALSE),""))</f>
      </c>
      <c r="X222" s="29">
        <f>IF(OR($A222="",$W222=""),"",$A222+$W222)</f>
      </c>
    </row>
    <row r="223" spans="3:24" x14ac:dyDescent="0.25">
      <c r="H223" s="25">
        <f>IF($G223="","",IFERROR(VLOOKUP($G223,Products!$A:$G,2,FALSE),""))</f>
      </c>
      <c r="I223" s="25">
        <f>IF($G223="","",IFERROR(VLOOKUP($G223,Products!$A:$G,3,FALSE),""))</f>
      </c>
      <c r="L223" s="26">
        <f>IF(OR($D223="",$J223=""),"",ROUND($D223*$J223,2))</f>
      </c>
      <c r="N223" s="27">
        <f>IF(OR($D223="",$M223=""),"",ROUND($D223*$M223,0))</f>
      </c>
      <c r="U223" s="27">
        <f>IF($G223="","",IFERROR(VLOOKUP($G223,Products!$A:$G,4,FALSE),""))</f>
      </c>
      <c r="V223" s="28">
        <f>IF(OR($A223="",$U223=""),"",$A223+IF($B223="",0,$B223)+$U223/24)</f>
      </c>
      <c r="W223" s="27">
        <f>IF($G223="","",IFERROR(VLOOKUP($G223,Products!$A:$G,5,FALSE),""))</f>
      </c>
      <c r="X223" s="29">
        <f>IF(OR($A223="",$W223=""),"",$A223+$W223)</f>
      </c>
    </row>
    <row r="224" spans="3:24" x14ac:dyDescent="0.25">
      <c r="H224" s="25">
        <f>IF($G224="","",IFERROR(VLOOKUP($G224,Products!$A:$G,2,FALSE),""))</f>
      </c>
      <c r="I224" s="25">
        <f>IF($G224="","",IFERROR(VLOOKUP($G224,Products!$A:$G,3,FALSE),""))</f>
      </c>
      <c r="L224" s="26">
        <f>IF(OR($D224="",$J224=""),"",ROUND($D224*$J224,2))</f>
      </c>
      <c r="N224" s="27">
        <f>IF(OR($D224="",$M224=""),"",ROUND($D224*$M224,0))</f>
      </c>
      <c r="U224" s="27">
        <f>IF($G224="","",IFERROR(VLOOKUP($G224,Products!$A:$G,4,FALSE),""))</f>
      </c>
      <c r="V224" s="28">
        <f>IF(OR($A224="",$U224=""),"",$A224+IF($B224="",0,$B224)+$U224/24)</f>
      </c>
      <c r="W224" s="27">
        <f>IF($G224="","",IFERROR(VLOOKUP($G224,Products!$A:$G,5,FALSE),""))</f>
      </c>
      <c r="X224" s="29">
        <f>IF(OR($A224="",$W224=""),"",$A224+$W224)</f>
      </c>
    </row>
    <row r="225" spans="3:24" x14ac:dyDescent="0.25">
      <c r="H225" s="25">
        <f>IF($G225="","",IFERROR(VLOOKUP($G225,Products!$A:$G,2,FALSE),""))</f>
      </c>
      <c r="I225" s="25">
        <f>IF($G225="","",IFERROR(VLOOKUP($G225,Products!$A:$G,3,FALSE),""))</f>
      </c>
      <c r="L225" s="26">
        <f>IF(OR($D225="",$J225=""),"",ROUND($D225*$J225,2))</f>
      </c>
      <c r="N225" s="27">
        <f>IF(OR($D225="",$M225=""),"",ROUND($D225*$M225,0))</f>
      </c>
      <c r="U225" s="27">
        <f>IF($G225="","",IFERROR(VLOOKUP($G225,Products!$A:$G,4,FALSE),""))</f>
      </c>
      <c r="V225" s="28">
        <f>IF(OR($A225="",$U225=""),"",$A225+IF($B225="",0,$B225)+$U225/24)</f>
      </c>
      <c r="W225" s="27">
        <f>IF($G225="","",IFERROR(VLOOKUP($G225,Products!$A:$G,5,FALSE),""))</f>
      </c>
      <c r="X225" s="29">
        <f>IF(OR($A225="",$W225=""),"",$A225+$W225)</f>
      </c>
    </row>
    <row r="226" spans="3:24" x14ac:dyDescent="0.25">
      <c r="H226" s="25">
        <f>IF($G226="","",IFERROR(VLOOKUP($G226,Products!$A:$G,2,FALSE),""))</f>
      </c>
      <c r="I226" s="25">
        <f>IF($G226="","",IFERROR(VLOOKUP($G226,Products!$A:$G,3,FALSE),""))</f>
      </c>
      <c r="L226" s="26">
        <f>IF(OR($D226="",$J226=""),"",ROUND($D226*$J226,2))</f>
      </c>
      <c r="N226" s="27">
        <f>IF(OR($D226="",$M226=""),"",ROUND($D226*$M226,0))</f>
      </c>
      <c r="U226" s="27">
        <f>IF($G226="","",IFERROR(VLOOKUP($G226,Products!$A:$G,4,FALSE),""))</f>
      </c>
      <c r="V226" s="28">
        <f>IF(OR($A226="",$U226=""),"",$A226+IF($B226="",0,$B226)+$U226/24)</f>
      </c>
      <c r="W226" s="27">
        <f>IF($G226="","",IFERROR(VLOOKUP($G226,Products!$A:$G,5,FALSE),""))</f>
      </c>
      <c r="X226" s="29">
        <f>IF(OR($A226="",$W226=""),"",$A226+$W226)</f>
      </c>
    </row>
    <row r="227" spans="3:24" x14ac:dyDescent="0.25">
      <c r="H227" s="25">
        <f>IF($G227="","",IFERROR(VLOOKUP($G227,Products!$A:$G,2,FALSE),""))</f>
      </c>
      <c r="I227" s="25">
        <f>IF($G227="","",IFERROR(VLOOKUP($G227,Products!$A:$G,3,FALSE),""))</f>
      </c>
      <c r="L227" s="26">
        <f>IF(OR($D227="",$J227=""),"",ROUND($D227*$J227,2))</f>
      </c>
      <c r="N227" s="27">
        <f>IF(OR($D227="",$M227=""),"",ROUND($D227*$M227,0))</f>
      </c>
      <c r="U227" s="27">
        <f>IF($G227="","",IFERROR(VLOOKUP($G227,Products!$A:$G,4,FALSE),""))</f>
      </c>
      <c r="V227" s="28">
        <f>IF(OR($A227="",$U227=""),"",$A227+IF($B227="",0,$B227)+$U227/24)</f>
      </c>
      <c r="W227" s="27">
        <f>IF($G227="","",IFERROR(VLOOKUP($G227,Products!$A:$G,5,FALSE),""))</f>
      </c>
      <c r="X227" s="29">
        <f>IF(OR($A227="",$W227=""),"",$A227+$W227)</f>
      </c>
    </row>
    <row r="228" spans="3:24" x14ac:dyDescent="0.25">
      <c r="H228" s="25">
        <f>IF($G228="","",IFERROR(VLOOKUP($G228,Products!$A:$G,2,FALSE),""))</f>
      </c>
      <c r="I228" s="25">
        <f>IF($G228="","",IFERROR(VLOOKUP($G228,Products!$A:$G,3,FALSE),""))</f>
      </c>
      <c r="L228" s="26">
        <f>IF(OR($D228="",$J228=""),"",ROUND($D228*$J228,2))</f>
      </c>
      <c r="N228" s="27">
        <f>IF(OR($D228="",$M228=""),"",ROUND($D228*$M228,0))</f>
      </c>
      <c r="U228" s="27">
        <f>IF($G228="","",IFERROR(VLOOKUP($G228,Products!$A:$G,4,FALSE),""))</f>
      </c>
      <c r="V228" s="28">
        <f>IF(OR($A228="",$U228=""),"",$A228+IF($B228="",0,$B228)+$U228/24)</f>
      </c>
      <c r="W228" s="27">
        <f>IF($G228="","",IFERROR(VLOOKUP($G228,Products!$A:$G,5,FALSE),""))</f>
      </c>
      <c r="X228" s="29">
        <f>IF(OR($A228="",$W228=""),"",$A228+$W228)</f>
      </c>
    </row>
    <row r="229" spans="3:24" x14ac:dyDescent="0.25">
      <c r="H229" s="25">
        <f>IF($G229="","",IFERROR(VLOOKUP($G229,Products!$A:$G,2,FALSE),""))</f>
      </c>
      <c r="I229" s="25">
        <f>IF($G229="","",IFERROR(VLOOKUP($G229,Products!$A:$G,3,FALSE),""))</f>
      </c>
      <c r="L229" s="26">
        <f>IF(OR($D229="",$J229=""),"",ROUND($D229*$J229,2))</f>
      </c>
      <c r="N229" s="27">
        <f>IF(OR($D229="",$M229=""),"",ROUND($D229*$M229,0))</f>
      </c>
      <c r="U229" s="27">
        <f>IF($G229="","",IFERROR(VLOOKUP($G229,Products!$A:$G,4,FALSE),""))</f>
      </c>
      <c r="V229" s="28">
        <f>IF(OR($A229="",$U229=""),"",$A229+IF($B229="",0,$B229)+$U229/24)</f>
      </c>
      <c r="W229" s="27">
        <f>IF($G229="","",IFERROR(VLOOKUP($G229,Products!$A:$G,5,FALSE),""))</f>
      </c>
      <c r="X229" s="29">
        <f>IF(OR($A229="",$W229=""),"",$A229+$W229)</f>
      </c>
    </row>
    <row r="230" spans="3:24" x14ac:dyDescent="0.25">
      <c r="H230" s="25">
        <f>IF($G230="","",IFERROR(VLOOKUP($G230,Products!$A:$G,2,FALSE),""))</f>
      </c>
      <c r="I230" s="25">
        <f>IF($G230="","",IFERROR(VLOOKUP($G230,Products!$A:$G,3,FALSE),""))</f>
      </c>
      <c r="L230" s="26">
        <f>IF(OR($D230="",$J230=""),"",ROUND($D230*$J230,2))</f>
      </c>
      <c r="N230" s="27">
        <f>IF(OR($D230="",$M230=""),"",ROUND($D230*$M230,0))</f>
      </c>
      <c r="U230" s="27">
        <f>IF($G230="","",IFERROR(VLOOKUP($G230,Products!$A:$G,4,FALSE),""))</f>
      </c>
      <c r="V230" s="28">
        <f>IF(OR($A230="",$U230=""),"",$A230+IF($B230="",0,$B230)+$U230/24)</f>
      </c>
      <c r="W230" s="27">
        <f>IF($G230="","",IFERROR(VLOOKUP($G230,Products!$A:$G,5,FALSE),""))</f>
      </c>
      <c r="X230" s="29">
        <f>IF(OR($A230="",$W230=""),"",$A230+$W230)</f>
      </c>
    </row>
    <row r="231" spans="3:24" x14ac:dyDescent="0.25">
      <c r="H231" s="25">
        <f>IF($G231="","",IFERROR(VLOOKUP($G231,Products!$A:$G,2,FALSE),""))</f>
      </c>
      <c r="I231" s="25">
        <f>IF($G231="","",IFERROR(VLOOKUP($G231,Products!$A:$G,3,FALSE),""))</f>
      </c>
      <c r="L231" s="26">
        <f>IF(OR($D231="",$J231=""),"",ROUND($D231*$J231,2))</f>
      </c>
      <c r="N231" s="27">
        <f>IF(OR($D231="",$M231=""),"",ROUND($D231*$M231,0))</f>
      </c>
      <c r="U231" s="27">
        <f>IF($G231="","",IFERROR(VLOOKUP($G231,Products!$A:$G,4,FALSE),""))</f>
      </c>
      <c r="V231" s="28">
        <f>IF(OR($A231="",$U231=""),"",$A231+IF($B231="",0,$B231)+$U231/24)</f>
      </c>
      <c r="W231" s="27">
        <f>IF($G231="","",IFERROR(VLOOKUP($G231,Products!$A:$G,5,FALSE),""))</f>
      </c>
      <c r="X231" s="29">
        <f>IF(OR($A231="",$W231=""),"",$A231+$W231)</f>
      </c>
    </row>
    <row r="232" spans="3:24" x14ac:dyDescent="0.25">
      <c r="H232" s="25">
        <f>IF($G232="","",IFERROR(VLOOKUP($G232,Products!$A:$G,2,FALSE),""))</f>
      </c>
      <c r="I232" s="25">
        <f>IF($G232="","",IFERROR(VLOOKUP($G232,Products!$A:$G,3,FALSE),""))</f>
      </c>
      <c r="L232" s="26">
        <f>IF(OR($D232="",$J232=""),"",ROUND($D232*$J232,2))</f>
      </c>
      <c r="N232" s="27">
        <f>IF(OR($D232="",$M232=""),"",ROUND($D232*$M232,0))</f>
      </c>
      <c r="U232" s="27">
        <f>IF($G232="","",IFERROR(VLOOKUP($G232,Products!$A:$G,4,FALSE),""))</f>
      </c>
      <c r="V232" s="28">
        <f>IF(OR($A232="",$U232=""),"",$A232+IF($B232="",0,$B232)+$U232/24)</f>
      </c>
      <c r="W232" s="27">
        <f>IF($G232="","",IFERROR(VLOOKUP($G232,Products!$A:$G,5,FALSE),""))</f>
      </c>
      <c r="X232" s="29">
        <f>IF(OR($A232="",$W232=""),"",$A232+$W232)</f>
      </c>
    </row>
    <row r="233" spans="3:24" x14ac:dyDescent="0.25">
      <c r="H233" s="25">
        <f>IF($G233="","",IFERROR(VLOOKUP($G233,Products!$A:$G,2,FALSE),""))</f>
      </c>
      <c r="I233" s="25">
        <f>IF($G233="","",IFERROR(VLOOKUP($G233,Products!$A:$G,3,FALSE),""))</f>
      </c>
      <c r="L233" s="26">
        <f>IF(OR($D233="",$J233=""),"",ROUND($D233*$J233,2))</f>
      </c>
      <c r="N233" s="27">
        <f>IF(OR($D233="",$M233=""),"",ROUND($D233*$M233,0))</f>
      </c>
      <c r="U233" s="27">
        <f>IF($G233="","",IFERROR(VLOOKUP($G233,Products!$A:$G,4,FALSE),""))</f>
      </c>
      <c r="V233" s="28">
        <f>IF(OR($A233="",$U233=""),"",$A233+IF($B233="",0,$B233)+$U233/24)</f>
      </c>
      <c r="W233" s="27">
        <f>IF($G233="","",IFERROR(VLOOKUP($G233,Products!$A:$G,5,FALSE),""))</f>
      </c>
      <c r="X233" s="29">
        <f>IF(OR($A233="",$W233=""),"",$A233+$W233)</f>
      </c>
    </row>
    <row r="234" spans="3:24" x14ac:dyDescent="0.25">
      <c r="H234" s="25">
        <f>IF($G234="","",IFERROR(VLOOKUP($G234,Products!$A:$G,2,FALSE),""))</f>
      </c>
      <c r="I234" s="25">
        <f>IF($G234="","",IFERROR(VLOOKUP($G234,Products!$A:$G,3,FALSE),""))</f>
      </c>
      <c r="L234" s="26">
        <f>IF(OR($D234="",$J234=""),"",ROUND($D234*$J234,2))</f>
      </c>
      <c r="N234" s="27">
        <f>IF(OR($D234="",$M234=""),"",ROUND($D234*$M234,0))</f>
      </c>
      <c r="U234" s="27">
        <f>IF($G234="","",IFERROR(VLOOKUP($G234,Products!$A:$G,4,FALSE),""))</f>
      </c>
      <c r="V234" s="28">
        <f>IF(OR($A234="",$U234=""),"",$A234+IF($B234="",0,$B234)+$U234/24)</f>
      </c>
      <c r="W234" s="27">
        <f>IF($G234="","",IFERROR(VLOOKUP($G234,Products!$A:$G,5,FALSE),""))</f>
      </c>
      <c r="X234" s="29">
        <f>IF(OR($A234="",$W234=""),"",$A234+$W234)</f>
      </c>
    </row>
    <row r="235" spans="3:24" x14ac:dyDescent="0.25">
      <c r="H235" s="25">
        <f>IF($G235="","",IFERROR(VLOOKUP($G235,Products!$A:$G,2,FALSE),""))</f>
      </c>
      <c r="I235" s="25">
        <f>IF($G235="","",IFERROR(VLOOKUP($G235,Products!$A:$G,3,FALSE),""))</f>
      </c>
      <c r="L235" s="26">
        <f>IF(OR($D235="",$J235=""),"",ROUND($D235*$J235,2))</f>
      </c>
      <c r="N235" s="27">
        <f>IF(OR($D235="",$M235=""),"",ROUND($D235*$M235,0))</f>
      </c>
      <c r="U235" s="27">
        <f>IF($G235="","",IFERROR(VLOOKUP($G235,Products!$A:$G,4,FALSE),""))</f>
      </c>
      <c r="V235" s="28">
        <f>IF(OR($A235="",$U235=""),"",$A235+IF($B235="",0,$B235)+$U235/24)</f>
      </c>
      <c r="W235" s="27">
        <f>IF($G235="","",IFERROR(VLOOKUP($G235,Products!$A:$G,5,FALSE),""))</f>
      </c>
      <c r="X235" s="29">
        <f>IF(OR($A235="",$W235=""),"",$A235+$W235)</f>
      </c>
    </row>
    <row r="236" spans="3:24" x14ac:dyDescent="0.25">
      <c r="H236" s="25">
        <f>IF($G236="","",IFERROR(VLOOKUP($G236,Products!$A:$G,2,FALSE),""))</f>
      </c>
      <c r="I236" s="25">
        <f>IF($G236="","",IFERROR(VLOOKUP($G236,Products!$A:$G,3,FALSE),""))</f>
      </c>
      <c r="L236" s="26">
        <f>IF(OR($D236="",$J236=""),"",ROUND($D236*$J236,2))</f>
      </c>
      <c r="N236" s="27">
        <f>IF(OR($D236="",$M236=""),"",ROUND($D236*$M236,0))</f>
      </c>
      <c r="U236" s="27">
        <f>IF($G236="","",IFERROR(VLOOKUP($G236,Products!$A:$G,4,FALSE),""))</f>
      </c>
      <c r="V236" s="28">
        <f>IF(OR($A236="",$U236=""),"",$A236+IF($B236="",0,$B236)+$U236/24)</f>
      </c>
      <c r="W236" s="27">
        <f>IF($G236="","",IFERROR(VLOOKUP($G236,Products!$A:$G,5,FALSE),""))</f>
      </c>
      <c r="X236" s="29">
        <f>IF(OR($A236="",$W236=""),"",$A236+$W236)</f>
      </c>
    </row>
    <row r="237" spans="3:24" x14ac:dyDescent="0.25">
      <c r="H237" s="25">
        <f>IF($G237="","",IFERROR(VLOOKUP($G237,Products!$A:$G,2,FALSE),""))</f>
      </c>
      <c r="I237" s="25">
        <f>IF($G237="","",IFERROR(VLOOKUP($G237,Products!$A:$G,3,FALSE),""))</f>
      </c>
      <c r="L237" s="26">
        <f>IF(OR($D237="",$J237=""),"",ROUND($D237*$J237,2))</f>
      </c>
      <c r="N237" s="27">
        <f>IF(OR($D237="",$M237=""),"",ROUND($D237*$M237,0))</f>
      </c>
      <c r="U237" s="27">
        <f>IF($G237="","",IFERROR(VLOOKUP($G237,Products!$A:$G,4,FALSE),""))</f>
      </c>
      <c r="V237" s="28">
        <f>IF(OR($A237="",$U237=""),"",$A237+IF($B237="",0,$B237)+$U237/24)</f>
      </c>
      <c r="W237" s="27">
        <f>IF($G237="","",IFERROR(VLOOKUP($G237,Products!$A:$G,5,FALSE),""))</f>
      </c>
      <c r="X237" s="29">
        <f>IF(OR($A237="",$W237=""),"",$A237+$W237)</f>
      </c>
    </row>
    <row r="238" spans="3:24" x14ac:dyDescent="0.25">
      <c r="H238" s="25">
        <f>IF($G238="","",IFERROR(VLOOKUP($G238,Products!$A:$G,2,FALSE),""))</f>
      </c>
      <c r="I238" s="25">
        <f>IF($G238="","",IFERROR(VLOOKUP($G238,Products!$A:$G,3,FALSE),""))</f>
      </c>
      <c r="L238" s="26">
        <f>IF(OR($D238="",$J238=""),"",ROUND($D238*$J238,2))</f>
      </c>
      <c r="N238" s="27">
        <f>IF(OR($D238="",$M238=""),"",ROUND($D238*$M238,0))</f>
      </c>
      <c r="U238" s="27">
        <f>IF($G238="","",IFERROR(VLOOKUP($G238,Products!$A:$G,4,FALSE),""))</f>
      </c>
      <c r="V238" s="28">
        <f>IF(OR($A238="",$U238=""),"",$A238+IF($B238="",0,$B238)+$U238/24)</f>
      </c>
      <c r="W238" s="27">
        <f>IF($G238="","",IFERROR(VLOOKUP($G238,Products!$A:$G,5,FALSE),""))</f>
      </c>
      <c r="X238" s="29">
        <f>IF(OR($A238="",$W238=""),"",$A238+$W238)</f>
      </c>
    </row>
    <row r="239" spans="3:24" x14ac:dyDescent="0.25">
      <c r="H239" s="25">
        <f>IF($G239="","",IFERROR(VLOOKUP($G239,Products!$A:$G,2,FALSE),""))</f>
      </c>
      <c r="I239" s="25">
        <f>IF($G239="","",IFERROR(VLOOKUP($G239,Products!$A:$G,3,FALSE),""))</f>
      </c>
      <c r="L239" s="26">
        <f>IF(OR($D239="",$J239=""),"",ROUND($D239*$J239,2))</f>
      </c>
      <c r="N239" s="27">
        <f>IF(OR($D239="",$M239=""),"",ROUND($D239*$M239,0))</f>
      </c>
      <c r="U239" s="27">
        <f>IF($G239="","",IFERROR(VLOOKUP($G239,Products!$A:$G,4,FALSE),""))</f>
      </c>
      <c r="V239" s="28">
        <f>IF(OR($A239="",$U239=""),"",$A239+IF($B239="",0,$B239)+$U239/24)</f>
      </c>
      <c r="W239" s="27">
        <f>IF($G239="","",IFERROR(VLOOKUP($G239,Products!$A:$G,5,FALSE),""))</f>
      </c>
      <c r="X239" s="29">
        <f>IF(OR($A239="",$W239=""),"",$A239+$W239)</f>
      </c>
    </row>
    <row r="240" spans="3:24" x14ac:dyDescent="0.25">
      <c r="H240" s="25">
        <f>IF($G240="","",IFERROR(VLOOKUP($G240,Products!$A:$G,2,FALSE),""))</f>
      </c>
      <c r="I240" s="25">
        <f>IF($G240="","",IFERROR(VLOOKUP($G240,Products!$A:$G,3,FALSE),""))</f>
      </c>
      <c r="L240" s="26">
        <f>IF(OR($D240="",$J240=""),"",ROUND($D240*$J240,2))</f>
      </c>
      <c r="N240" s="27">
        <f>IF(OR($D240="",$M240=""),"",ROUND($D240*$M240,0))</f>
      </c>
      <c r="U240" s="27">
        <f>IF($G240="","",IFERROR(VLOOKUP($G240,Products!$A:$G,4,FALSE),""))</f>
      </c>
      <c r="V240" s="28">
        <f>IF(OR($A240="",$U240=""),"",$A240+IF($B240="",0,$B240)+$U240/24)</f>
      </c>
      <c r="W240" s="27">
        <f>IF($G240="","",IFERROR(VLOOKUP($G240,Products!$A:$G,5,FALSE),""))</f>
      </c>
      <c r="X240" s="29">
        <f>IF(OR($A240="",$W240=""),"",$A240+$W240)</f>
      </c>
    </row>
    <row r="241" spans="3:24" x14ac:dyDescent="0.25">
      <c r="H241" s="25">
        <f>IF($G241="","",IFERROR(VLOOKUP($G241,Products!$A:$G,2,FALSE),""))</f>
      </c>
      <c r="I241" s="25">
        <f>IF($G241="","",IFERROR(VLOOKUP($G241,Products!$A:$G,3,FALSE),""))</f>
      </c>
      <c r="L241" s="26">
        <f>IF(OR($D241="",$J241=""),"",ROUND($D241*$J241,2))</f>
      </c>
      <c r="N241" s="27">
        <f>IF(OR($D241="",$M241=""),"",ROUND($D241*$M241,0))</f>
      </c>
      <c r="U241" s="27">
        <f>IF($G241="","",IFERROR(VLOOKUP($G241,Products!$A:$G,4,FALSE),""))</f>
      </c>
      <c r="V241" s="28">
        <f>IF(OR($A241="",$U241=""),"",$A241+IF($B241="",0,$B241)+$U241/24)</f>
      </c>
      <c r="W241" s="27">
        <f>IF($G241="","",IFERROR(VLOOKUP($G241,Products!$A:$G,5,FALSE),""))</f>
      </c>
      <c r="X241" s="29">
        <f>IF(OR($A241="",$W241=""),"",$A241+$W241)</f>
      </c>
    </row>
    <row r="242" spans="3:24" x14ac:dyDescent="0.25">
      <c r="H242" s="25">
        <f>IF($G242="","",IFERROR(VLOOKUP($G242,Products!$A:$G,2,FALSE),""))</f>
      </c>
      <c r="I242" s="25">
        <f>IF($G242="","",IFERROR(VLOOKUP($G242,Products!$A:$G,3,FALSE),""))</f>
      </c>
      <c r="L242" s="26">
        <f>IF(OR($D242="",$J242=""),"",ROUND($D242*$J242,2))</f>
      </c>
      <c r="N242" s="27">
        <f>IF(OR($D242="",$M242=""),"",ROUND($D242*$M242,0))</f>
      </c>
      <c r="U242" s="27">
        <f>IF($G242="","",IFERROR(VLOOKUP($G242,Products!$A:$G,4,FALSE),""))</f>
      </c>
      <c r="V242" s="28">
        <f>IF(OR($A242="",$U242=""),"",$A242+IF($B242="",0,$B242)+$U242/24)</f>
      </c>
      <c r="W242" s="27">
        <f>IF($G242="","",IFERROR(VLOOKUP($G242,Products!$A:$G,5,FALSE),""))</f>
      </c>
      <c r="X242" s="29">
        <f>IF(OR($A242="",$W242=""),"",$A242+$W242)</f>
      </c>
    </row>
    <row r="243" spans="3:24" x14ac:dyDescent="0.25">
      <c r="H243" s="25">
        <f>IF($G243="","",IFERROR(VLOOKUP($G243,Products!$A:$G,2,FALSE),""))</f>
      </c>
      <c r="I243" s="25">
        <f>IF($G243="","",IFERROR(VLOOKUP($G243,Products!$A:$G,3,FALSE),""))</f>
      </c>
      <c r="L243" s="26">
        <f>IF(OR($D243="",$J243=""),"",ROUND($D243*$J243,2))</f>
      </c>
      <c r="N243" s="27">
        <f>IF(OR($D243="",$M243=""),"",ROUND($D243*$M243,0))</f>
      </c>
      <c r="U243" s="27">
        <f>IF($G243="","",IFERROR(VLOOKUP($G243,Products!$A:$G,4,FALSE),""))</f>
      </c>
      <c r="V243" s="28">
        <f>IF(OR($A243="",$U243=""),"",$A243+IF($B243="",0,$B243)+$U243/24)</f>
      </c>
      <c r="W243" s="27">
        <f>IF($G243="","",IFERROR(VLOOKUP($G243,Products!$A:$G,5,FALSE),""))</f>
      </c>
      <c r="X243" s="29">
        <f>IF(OR($A243="",$W243=""),"",$A243+$W243)</f>
      </c>
    </row>
    <row r="244" spans="3:24" x14ac:dyDescent="0.25">
      <c r="H244" s="25">
        <f>IF($G244="","",IFERROR(VLOOKUP($G244,Products!$A:$G,2,FALSE),""))</f>
      </c>
      <c r="I244" s="25">
        <f>IF($G244="","",IFERROR(VLOOKUP($G244,Products!$A:$G,3,FALSE),""))</f>
      </c>
      <c r="L244" s="26">
        <f>IF(OR($D244="",$J244=""),"",ROUND($D244*$J244,2))</f>
      </c>
      <c r="N244" s="27">
        <f>IF(OR($D244="",$M244=""),"",ROUND($D244*$M244,0))</f>
      </c>
      <c r="U244" s="27">
        <f>IF($G244="","",IFERROR(VLOOKUP($G244,Products!$A:$G,4,FALSE),""))</f>
      </c>
      <c r="V244" s="28">
        <f>IF(OR($A244="",$U244=""),"",$A244+IF($B244="",0,$B244)+$U244/24)</f>
      </c>
      <c r="W244" s="27">
        <f>IF($G244="","",IFERROR(VLOOKUP($G244,Products!$A:$G,5,FALSE),""))</f>
      </c>
      <c r="X244" s="29">
        <f>IF(OR($A244="",$W244=""),"",$A244+$W244)</f>
      </c>
    </row>
    <row r="245" spans="3:24" x14ac:dyDescent="0.25">
      <c r="H245" s="25">
        <f>IF($G245="","",IFERROR(VLOOKUP($G245,Products!$A:$G,2,FALSE),""))</f>
      </c>
      <c r="I245" s="25">
        <f>IF($G245="","",IFERROR(VLOOKUP($G245,Products!$A:$G,3,FALSE),""))</f>
      </c>
      <c r="L245" s="26">
        <f>IF(OR($D245="",$J245=""),"",ROUND($D245*$J245,2))</f>
      </c>
      <c r="N245" s="27">
        <f>IF(OR($D245="",$M245=""),"",ROUND($D245*$M245,0))</f>
      </c>
      <c r="U245" s="27">
        <f>IF($G245="","",IFERROR(VLOOKUP($G245,Products!$A:$G,4,FALSE),""))</f>
      </c>
      <c r="V245" s="28">
        <f>IF(OR($A245="",$U245=""),"",$A245+IF($B245="",0,$B245)+$U245/24)</f>
      </c>
      <c r="W245" s="27">
        <f>IF($G245="","",IFERROR(VLOOKUP($G245,Products!$A:$G,5,FALSE),""))</f>
      </c>
      <c r="X245" s="29">
        <f>IF(OR($A245="",$W245=""),"",$A245+$W245)</f>
      </c>
    </row>
    <row r="246" spans="3:24" x14ac:dyDescent="0.25">
      <c r="H246" s="25">
        <f>IF($G246="","",IFERROR(VLOOKUP($G246,Products!$A:$G,2,FALSE),""))</f>
      </c>
      <c r="I246" s="25">
        <f>IF($G246="","",IFERROR(VLOOKUP($G246,Products!$A:$G,3,FALSE),""))</f>
      </c>
      <c r="L246" s="26">
        <f>IF(OR($D246="",$J246=""),"",ROUND($D246*$J246,2))</f>
      </c>
      <c r="N246" s="27">
        <f>IF(OR($D246="",$M246=""),"",ROUND($D246*$M246,0))</f>
      </c>
      <c r="U246" s="27">
        <f>IF($G246="","",IFERROR(VLOOKUP($G246,Products!$A:$G,4,FALSE),""))</f>
      </c>
      <c r="V246" s="28">
        <f>IF(OR($A246="",$U246=""),"",$A246+IF($B246="",0,$B246)+$U246/24)</f>
      </c>
      <c r="W246" s="27">
        <f>IF($G246="","",IFERROR(VLOOKUP($G246,Products!$A:$G,5,FALSE),""))</f>
      </c>
      <c r="X246" s="29">
        <f>IF(OR($A246="",$W246=""),"",$A246+$W246)</f>
      </c>
    </row>
    <row r="247" spans="3:24" x14ac:dyDescent="0.25">
      <c r="H247" s="25">
        <f>IF($G247="","",IFERROR(VLOOKUP($G247,Products!$A:$G,2,FALSE),""))</f>
      </c>
      <c r="I247" s="25">
        <f>IF($G247="","",IFERROR(VLOOKUP($G247,Products!$A:$G,3,FALSE),""))</f>
      </c>
      <c r="L247" s="26">
        <f>IF(OR($D247="",$J247=""),"",ROUND($D247*$J247,2))</f>
      </c>
      <c r="N247" s="27">
        <f>IF(OR($D247="",$M247=""),"",ROUND($D247*$M247,0))</f>
      </c>
      <c r="U247" s="27">
        <f>IF($G247="","",IFERROR(VLOOKUP($G247,Products!$A:$G,4,FALSE),""))</f>
      </c>
      <c r="V247" s="28">
        <f>IF(OR($A247="",$U247=""),"",$A247+IF($B247="",0,$B247)+$U247/24)</f>
      </c>
      <c r="W247" s="27">
        <f>IF($G247="","",IFERROR(VLOOKUP($G247,Products!$A:$G,5,FALSE),""))</f>
      </c>
      <c r="X247" s="29">
        <f>IF(OR($A247="",$W247=""),"",$A247+$W247)</f>
      </c>
    </row>
    <row r="248" spans="3:24" x14ac:dyDescent="0.25">
      <c r="H248" s="25">
        <f>IF($G248="","",IFERROR(VLOOKUP($G248,Products!$A:$G,2,FALSE),""))</f>
      </c>
      <c r="I248" s="25">
        <f>IF($G248="","",IFERROR(VLOOKUP($G248,Products!$A:$G,3,FALSE),""))</f>
      </c>
      <c r="L248" s="26">
        <f>IF(OR($D248="",$J248=""),"",ROUND($D248*$J248,2))</f>
      </c>
      <c r="N248" s="27">
        <f>IF(OR($D248="",$M248=""),"",ROUND($D248*$M248,0))</f>
      </c>
      <c r="U248" s="27">
        <f>IF($G248="","",IFERROR(VLOOKUP($G248,Products!$A:$G,4,FALSE),""))</f>
      </c>
      <c r="V248" s="28">
        <f>IF(OR($A248="",$U248=""),"",$A248+IF($B248="",0,$B248)+$U248/24)</f>
      </c>
      <c r="W248" s="27">
        <f>IF($G248="","",IFERROR(VLOOKUP($G248,Products!$A:$G,5,FALSE),""))</f>
      </c>
      <c r="X248" s="29">
        <f>IF(OR($A248="",$W248=""),"",$A248+$W248)</f>
      </c>
    </row>
    <row r="249" spans="3:24" x14ac:dyDescent="0.25">
      <c r="H249" s="25">
        <f>IF($G249="","",IFERROR(VLOOKUP($G249,Products!$A:$G,2,FALSE),""))</f>
      </c>
      <c r="I249" s="25">
        <f>IF($G249="","",IFERROR(VLOOKUP($G249,Products!$A:$G,3,FALSE),""))</f>
      </c>
      <c r="L249" s="26">
        <f>IF(OR($D249="",$J249=""),"",ROUND($D249*$J249,2))</f>
      </c>
      <c r="N249" s="27">
        <f>IF(OR($D249="",$M249=""),"",ROUND($D249*$M249,0))</f>
      </c>
      <c r="U249" s="27">
        <f>IF($G249="","",IFERROR(VLOOKUP($G249,Products!$A:$G,4,FALSE),""))</f>
      </c>
      <c r="V249" s="28">
        <f>IF(OR($A249="",$U249=""),"",$A249+IF($B249="",0,$B249)+$U249/24)</f>
      </c>
      <c r="W249" s="27">
        <f>IF($G249="","",IFERROR(VLOOKUP($G249,Products!$A:$G,5,FALSE),""))</f>
      </c>
      <c r="X249" s="29">
        <f>IF(OR($A249="",$W249=""),"",$A249+$W249)</f>
      </c>
    </row>
    <row r="250" spans="3:24" x14ac:dyDescent="0.25">
      <c r="H250" s="25">
        <f>IF($G250="","",IFERROR(VLOOKUP($G250,Products!$A:$G,2,FALSE),""))</f>
      </c>
      <c r="I250" s="25">
        <f>IF($G250="","",IFERROR(VLOOKUP($G250,Products!$A:$G,3,FALSE),""))</f>
      </c>
      <c r="L250" s="26">
        <f>IF(OR($D250="",$J250=""),"",ROUND($D250*$J250,2))</f>
      </c>
      <c r="N250" s="27">
        <f>IF(OR($D250="",$M250=""),"",ROUND($D250*$M250,0))</f>
      </c>
      <c r="U250" s="27">
        <f>IF($G250="","",IFERROR(VLOOKUP($G250,Products!$A:$G,4,FALSE),""))</f>
      </c>
      <c r="V250" s="28">
        <f>IF(OR($A250="",$U250=""),"",$A250+IF($B250="",0,$B250)+$U250/24)</f>
      </c>
      <c r="W250" s="27">
        <f>IF($G250="","",IFERROR(VLOOKUP($G250,Products!$A:$G,5,FALSE),""))</f>
      </c>
      <c r="X250" s="29">
        <f>IF(OR($A250="",$W250=""),"",$A250+$W250)</f>
      </c>
    </row>
    <row r="251" spans="3:24" x14ac:dyDescent="0.25">
      <c r="H251" s="25">
        <f>IF($G251="","",IFERROR(VLOOKUP($G251,Products!$A:$G,2,FALSE),""))</f>
      </c>
      <c r="I251" s="25">
        <f>IF($G251="","",IFERROR(VLOOKUP($G251,Products!$A:$G,3,FALSE),""))</f>
      </c>
      <c r="L251" s="26">
        <f>IF(OR($D251="",$J251=""),"",ROUND($D251*$J251,2))</f>
      </c>
      <c r="N251" s="27">
        <f>IF(OR($D251="",$M251=""),"",ROUND($D251*$M251,0))</f>
      </c>
      <c r="U251" s="27">
        <f>IF($G251="","",IFERROR(VLOOKUP($G251,Products!$A:$G,4,FALSE),""))</f>
      </c>
      <c r="V251" s="28">
        <f>IF(OR($A251="",$U251=""),"",$A251+IF($B251="",0,$B251)+$U251/24)</f>
      </c>
      <c r="W251" s="27">
        <f>IF($G251="","",IFERROR(VLOOKUP($G251,Products!$A:$G,5,FALSE),""))</f>
      </c>
      <c r="X251" s="29">
        <f>IF(OR($A251="",$W251=""),"",$A251+$W251)</f>
      </c>
    </row>
    <row r="252" spans="3:24" x14ac:dyDescent="0.25">
      <c r="H252" s="25">
        <f>IF($G252="","",IFERROR(VLOOKUP($G252,Products!$A:$G,2,FALSE),""))</f>
      </c>
      <c r="I252" s="25">
        <f>IF($G252="","",IFERROR(VLOOKUP($G252,Products!$A:$G,3,FALSE),""))</f>
      </c>
      <c r="L252" s="26">
        <f>IF(OR($D252="",$J252=""),"",ROUND($D252*$J252,2))</f>
      </c>
      <c r="N252" s="27">
        <f>IF(OR($D252="",$M252=""),"",ROUND($D252*$M252,0))</f>
      </c>
      <c r="U252" s="27">
        <f>IF($G252="","",IFERROR(VLOOKUP($G252,Products!$A:$G,4,FALSE),""))</f>
      </c>
      <c r="V252" s="28">
        <f>IF(OR($A252="",$U252=""),"",$A252+IF($B252="",0,$B252)+$U252/24)</f>
      </c>
      <c r="W252" s="27">
        <f>IF($G252="","",IFERROR(VLOOKUP($G252,Products!$A:$G,5,FALSE),""))</f>
      </c>
      <c r="X252" s="29">
        <f>IF(OR($A252="",$W252=""),"",$A252+$W252)</f>
      </c>
    </row>
    <row r="253" spans="3:24" x14ac:dyDescent="0.25">
      <c r="H253" s="25">
        <f>IF($G253="","",IFERROR(VLOOKUP($G253,Products!$A:$G,2,FALSE),""))</f>
      </c>
      <c r="I253" s="25">
        <f>IF($G253="","",IFERROR(VLOOKUP($G253,Products!$A:$G,3,FALSE),""))</f>
      </c>
      <c r="L253" s="26">
        <f>IF(OR($D253="",$J253=""),"",ROUND($D253*$J253,2))</f>
      </c>
      <c r="N253" s="27">
        <f>IF(OR($D253="",$M253=""),"",ROUND($D253*$M253,0))</f>
      </c>
      <c r="U253" s="27">
        <f>IF($G253="","",IFERROR(VLOOKUP($G253,Products!$A:$G,4,FALSE),""))</f>
      </c>
      <c r="V253" s="28">
        <f>IF(OR($A253="",$U253=""),"",$A253+IF($B253="",0,$B253)+$U253/24)</f>
      </c>
      <c r="W253" s="27">
        <f>IF($G253="","",IFERROR(VLOOKUP($G253,Products!$A:$G,5,FALSE),""))</f>
      </c>
      <c r="X253" s="29">
        <f>IF(OR($A253="",$W253=""),"",$A253+$W253)</f>
      </c>
    </row>
    <row r="254" spans="3:24" x14ac:dyDescent="0.25">
      <c r="H254" s="25">
        <f>IF($G254="","",IFERROR(VLOOKUP($G254,Products!$A:$G,2,FALSE),""))</f>
      </c>
      <c r="I254" s="25">
        <f>IF($G254="","",IFERROR(VLOOKUP($G254,Products!$A:$G,3,FALSE),""))</f>
      </c>
      <c r="L254" s="26">
        <f>IF(OR($D254="",$J254=""),"",ROUND($D254*$J254,2))</f>
      </c>
      <c r="N254" s="27">
        <f>IF(OR($D254="",$M254=""),"",ROUND($D254*$M254,0))</f>
      </c>
      <c r="U254" s="27">
        <f>IF($G254="","",IFERROR(VLOOKUP($G254,Products!$A:$G,4,FALSE),""))</f>
      </c>
      <c r="V254" s="28">
        <f>IF(OR($A254="",$U254=""),"",$A254+IF($B254="",0,$B254)+$U254/24)</f>
      </c>
      <c r="W254" s="27">
        <f>IF($G254="","",IFERROR(VLOOKUP($G254,Products!$A:$G,5,FALSE),""))</f>
      </c>
      <c r="X254" s="29">
        <f>IF(OR($A254="",$W254=""),"",$A254+$W254)</f>
      </c>
    </row>
    <row r="255" spans="3:24" x14ac:dyDescent="0.25">
      <c r="H255" s="25">
        <f>IF($G255="","",IFERROR(VLOOKUP($G255,Products!$A:$G,2,FALSE),""))</f>
      </c>
      <c r="I255" s="25">
        <f>IF($G255="","",IFERROR(VLOOKUP($G255,Products!$A:$G,3,FALSE),""))</f>
      </c>
      <c r="L255" s="26">
        <f>IF(OR($D255="",$J255=""),"",ROUND($D255*$J255,2))</f>
      </c>
      <c r="N255" s="27">
        <f>IF(OR($D255="",$M255=""),"",ROUND($D255*$M255,0))</f>
      </c>
      <c r="U255" s="27">
        <f>IF($G255="","",IFERROR(VLOOKUP($G255,Products!$A:$G,4,FALSE),""))</f>
      </c>
      <c r="V255" s="28">
        <f>IF(OR($A255="",$U255=""),"",$A255+IF($B255="",0,$B255)+$U255/24)</f>
      </c>
      <c r="W255" s="27">
        <f>IF($G255="","",IFERROR(VLOOKUP($G255,Products!$A:$G,5,FALSE),""))</f>
      </c>
      <c r="X255" s="29">
        <f>IF(OR($A255="",$W255=""),"",$A255+$W255)</f>
      </c>
    </row>
    <row r="256" spans="3:24" x14ac:dyDescent="0.25">
      <c r="H256" s="25">
        <f>IF($G256="","",IFERROR(VLOOKUP($G256,Products!$A:$G,2,FALSE),""))</f>
      </c>
      <c r="I256" s="25">
        <f>IF($G256="","",IFERROR(VLOOKUP($G256,Products!$A:$G,3,FALSE),""))</f>
      </c>
      <c r="L256" s="26">
        <f>IF(OR($D256="",$J256=""),"",ROUND($D256*$J256,2))</f>
      </c>
      <c r="N256" s="27">
        <f>IF(OR($D256="",$M256=""),"",ROUND($D256*$M256,0))</f>
      </c>
      <c r="U256" s="27">
        <f>IF($G256="","",IFERROR(VLOOKUP($G256,Products!$A:$G,4,FALSE),""))</f>
      </c>
      <c r="V256" s="28">
        <f>IF(OR($A256="",$U256=""),"",$A256+IF($B256="",0,$B256)+$U256/24)</f>
      </c>
      <c r="W256" s="27">
        <f>IF($G256="","",IFERROR(VLOOKUP($G256,Products!$A:$G,5,FALSE),""))</f>
      </c>
      <c r="X256" s="29">
        <f>IF(OR($A256="",$W256=""),"",$A256+$W256)</f>
      </c>
    </row>
    <row r="257" spans="3:24" x14ac:dyDescent="0.25">
      <c r="H257" s="25">
        <f>IF($G257="","",IFERROR(VLOOKUP($G257,Products!$A:$G,2,FALSE),""))</f>
      </c>
      <c r="I257" s="25">
        <f>IF($G257="","",IFERROR(VLOOKUP($G257,Products!$A:$G,3,FALSE),""))</f>
      </c>
      <c r="L257" s="26">
        <f>IF(OR($D257="",$J257=""),"",ROUND($D257*$J257,2))</f>
      </c>
      <c r="N257" s="27">
        <f>IF(OR($D257="",$M257=""),"",ROUND($D257*$M257,0))</f>
      </c>
      <c r="U257" s="27">
        <f>IF($G257="","",IFERROR(VLOOKUP($G257,Products!$A:$G,4,FALSE),""))</f>
      </c>
      <c r="V257" s="28">
        <f>IF(OR($A257="",$U257=""),"",$A257+IF($B257="",0,$B257)+$U257/24)</f>
      </c>
      <c r="W257" s="27">
        <f>IF($G257="","",IFERROR(VLOOKUP($G257,Products!$A:$G,5,FALSE),""))</f>
      </c>
      <c r="X257" s="29">
        <f>IF(OR($A257="",$W257=""),"",$A257+$W257)</f>
      </c>
    </row>
    <row r="258" spans="3:24" x14ac:dyDescent="0.25">
      <c r="H258" s="25">
        <f>IF($G258="","",IFERROR(VLOOKUP($G258,Products!$A:$G,2,FALSE),""))</f>
      </c>
      <c r="I258" s="25">
        <f>IF($G258="","",IFERROR(VLOOKUP($G258,Products!$A:$G,3,FALSE),""))</f>
      </c>
      <c r="L258" s="26">
        <f>IF(OR($D258="",$J258=""),"",ROUND($D258*$J258,2))</f>
      </c>
      <c r="N258" s="27">
        <f>IF(OR($D258="",$M258=""),"",ROUND($D258*$M258,0))</f>
      </c>
      <c r="U258" s="27">
        <f>IF($G258="","",IFERROR(VLOOKUP($G258,Products!$A:$G,4,FALSE),""))</f>
      </c>
      <c r="V258" s="28">
        <f>IF(OR($A258="",$U258=""),"",$A258+IF($B258="",0,$B258)+$U258/24)</f>
      </c>
      <c r="W258" s="27">
        <f>IF($G258="","",IFERROR(VLOOKUP($G258,Products!$A:$G,5,FALSE),""))</f>
      </c>
      <c r="X258" s="29">
        <f>IF(OR($A258="",$W258=""),"",$A258+$W258)</f>
      </c>
    </row>
    <row r="259" spans="3:24" x14ac:dyDescent="0.25">
      <c r="H259" s="25">
        <f>IF($G259="","",IFERROR(VLOOKUP($G259,Products!$A:$G,2,FALSE),""))</f>
      </c>
      <c r="I259" s="25">
        <f>IF($G259="","",IFERROR(VLOOKUP($G259,Products!$A:$G,3,FALSE),""))</f>
      </c>
      <c r="L259" s="26">
        <f>IF(OR($D259="",$J259=""),"",ROUND($D259*$J259,2))</f>
      </c>
      <c r="N259" s="27">
        <f>IF(OR($D259="",$M259=""),"",ROUND($D259*$M259,0))</f>
      </c>
      <c r="U259" s="27">
        <f>IF($G259="","",IFERROR(VLOOKUP($G259,Products!$A:$G,4,FALSE),""))</f>
      </c>
      <c r="V259" s="28">
        <f>IF(OR($A259="",$U259=""),"",$A259+IF($B259="",0,$B259)+$U259/24)</f>
      </c>
      <c r="W259" s="27">
        <f>IF($G259="","",IFERROR(VLOOKUP($G259,Products!$A:$G,5,FALSE),""))</f>
      </c>
      <c r="X259" s="29">
        <f>IF(OR($A259="",$W259=""),"",$A259+$W259)</f>
      </c>
    </row>
    <row r="260" spans="3:24" x14ac:dyDescent="0.25">
      <c r="H260" s="25">
        <f>IF($G260="","",IFERROR(VLOOKUP($G260,Products!$A:$G,2,FALSE),""))</f>
      </c>
      <c r="I260" s="25">
        <f>IF($G260="","",IFERROR(VLOOKUP($G260,Products!$A:$G,3,FALSE),""))</f>
      </c>
      <c r="L260" s="26">
        <f>IF(OR($D260="",$J260=""),"",ROUND($D260*$J260,2))</f>
      </c>
      <c r="N260" s="27">
        <f>IF(OR($D260="",$M260=""),"",ROUND($D260*$M260,0))</f>
      </c>
      <c r="U260" s="27">
        <f>IF($G260="","",IFERROR(VLOOKUP($G260,Products!$A:$G,4,FALSE),""))</f>
      </c>
      <c r="V260" s="28">
        <f>IF(OR($A260="",$U260=""),"",$A260+IF($B260="",0,$B260)+$U260/24)</f>
      </c>
      <c r="W260" s="27">
        <f>IF($G260="","",IFERROR(VLOOKUP($G260,Products!$A:$G,5,FALSE),""))</f>
      </c>
      <c r="X260" s="29">
        <f>IF(OR($A260="",$W260=""),"",$A260+$W260)</f>
      </c>
    </row>
    <row r="261" spans="3:24" x14ac:dyDescent="0.25">
      <c r="H261" s="25">
        <f>IF($G261="","",IFERROR(VLOOKUP($G261,Products!$A:$G,2,FALSE),""))</f>
      </c>
      <c r="I261" s="25">
        <f>IF($G261="","",IFERROR(VLOOKUP($G261,Products!$A:$G,3,FALSE),""))</f>
      </c>
      <c r="L261" s="26">
        <f>IF(OR($D261="",$J261=""),"",ROUND($D261*$J261,2))</f>
      </c>
      <c r="N261" s="27">
        <f>IF(OR($D261="",$M261=""),"",ROUND($D261*$M261,0))</f>
      </c>
      <c r="U261" s="27">
        <f>IF($G261="","",IFERROR(VLOOKUP($G261,Products!$A:$G,4,FALSE),""))</f>
      </c>
      <c r="V261" s="28">
        <f>IF(OR($A261="",$U261=""),"",$A261+IF($B261="",0,$B261)+$U261/24)</f>
      </c>
      <c r="W261" s="27">
        <f>IF($G261="","",IFERROR(VLOOKUP($G261,Products!$A:$G,5,FALSE),""))</f>
      </c>
      <c r="X261" s="29">
        <f>IF(OR($A261="",$W261=""),"",$A261+$W261)</f>
      </c>
    </row>
    <row r="262" spans="3:24" x14ac:dyDescent="0.25">
      <c r="H262" s="25">
        <f>IF($G262="","",IFERROR(VLOOKUP($G262,Products!$A:$G,2,FALSE),""))</f>
      </c>
      <c r="I262" s="25">
        <f>IF($G262="","",IFERROR(VLOOKUP($G262,Products!$A:$G,3,FALSE),""))</f>
      </c>
      <c r="L262" s="26">
        <f>IF(OR($D262="",$J262=""),"",ROUND($D262*$J262,2))</f>
      </c>
      <c r="N262" s="27">
        <f>IF(OR($D262="",$M262=""),"",ROUND($D262*$M262,0))</f>
      </c>
      <c r="U262" s="27">
        <f>IF($G262="","",IFERROR(VLOOKUP($G262,Products!$A:$G,4,FALSE),""))</f>
      </c>
      <c r="V262" s="28">
        <f>IF(OR($A262="",$U262=""),"",$A262+IF($B262="",0,$B262)+$U262/24)</f>
      </c>
      <c r="W262" s="27">
        <f>IF($G262="","",IFERROR(VLOOKUP($G262,Products!$A:$G,5,FALSE),""))</f>
      </c>
      <c r="X262" s="29">
        <f>IF(OR($A262="",$W262=""),"",$A262+$W262)</f>
      </c>
    </row>
    <row r="263" spans="3:24" x14ac:dyDescent="0.25">
      <c r="H263" s="25">
        <f>IF($G263="","",IFERROR(VLOOKUP($G263,Products!$A:$G,2,FALSE),""))</f>
      </c>
      <c r="I263" s="25">
        <f>IF($G263="","",IFERROR(VLOOKUP($G263,Products!$A:$G,3,FALSE),""))</f>
      </c>
      <c r="L263" s="26">
        <f>IF(OR($D263="",$J263=""),"",ROUND($D263*$J263,2))</f>
      </c>
      <c r="N263" s="27">
        <f>IF(OR($D263="",$M263=""),"",ROUND($D263*$M263,0))</f>
      </c>
      <c r="U263" s="27">
        <f>IF($G263="","",IFERROR(VLOOKUP($G263,Products!$A:$G,4,FALSE),""))</f>
      </c>
      <c r="V263" s="28">
        <f>IF(OR($A263="",$U263=""),"",$A263+IF($B263="",0,$B263)+$U263/24)</f>
      </c>
      <c r="W263" s="27">
        <f>IF($G263="","",IFERROR(VLOOKUP($G263,Products!$A:$G,5,FALSE),""))</f>
      </c>
      <c r="X263" s="29">
        <f>IF(OR($A263="",$W263=""),"",$A263+$W263)</f>
      </c>
    </row>
    <row r="264" spans="3:24" x14ac:dyDescent="0.25">
      <c r="H264" s="25">
        <f>IF($G264="","",IFERROR(VLOOKUP($G264,Products!$A:$G,2,FALSE),""))</f>
      </c>
      <c r="I264" s="25">
        <f>IF($G264="","",IFERROR(VLOOKUP($G264,Products!$A:$G,3,FALSE),""))</f>
      </c>
      <c r="L264" s="26">
        <f>IF(OR($D264="",$J264=""),"",ROUND($D264*$J264,2))</f>
      </c>
      <c r="N264" s="27">
        <f>IF(OR($D264="",$M264=""),"",ROUND($D264*$M264,0))</f>
      </c>
      <c r="U264" s="27">
        <f>IF($G264="","",IFERROR(VLOOKUP($G264,Products!$A:$G,4,FALSE),""))</f>
      </c>
      <c r="V264" s="28">
        <f>IF(OR($A264="",$U264=""),"",$A264+IF($B264="",0,$B264)+$U264/24)</f>
      </c>
      <c r="W264" s="27">
        <f>IF($G264="","",IFERROR(VLOOKUP($G264,Products!$A:$G,5,FALSE),""))</f>
      </c>
      <c r="X264" s="29">
        <f>IF(OR($A264="",$W264=""),"",$A264+$W264)</f>
      </c>
    </row>
    <row r="265" spans="3:24" x14ac:dyDescent="0.25">
      <c r="H265" s="25">
        <f>IF($G265="","",IFERROR(VLOOKUP($G265,Products!$A:$G,2,FALSE),""))</f>
      </c>
      <c r="I265" s="25">
        <f>IF($G265="","",IFERROR(VLOOKUP($G265,Products!$A:$G,3,FALSE),""))</f>
      </c>
      <c r="L265" s="26">
        <f>IF(OR($D265="",$J265=""),"",ROUND($D265*$J265,2))</f>
      </c>
      <c r="N265" s="27">
        <f>IF(OR($D265="",$M265=""),"",ROUND($D265*$M265,0))</f>
      </c>
      <c r="U265" s="27">
        <f>IF($G265="","",IFERROR(VLOOKUP($G265,Products!$A:$G,4,FALSE),""))</f>
      </c>
      <c r="V265" s="28">
        <f>IF(OR($A265="",$U265=""),"",$A265+IF($B265="",0,$B265)+$U265/24)</f>
      </c>
      <c r="W265" s="27">
        <f>IF($G265="","",IFERROR(VLOOKUP($G265,Products!$A:$G,5,FALSE),""))</f>
      </c>
      <c r="X265" s="29">
        <f>IF(OR($A265="",$W265=""),"",$A265+$W265)</f>
      </c>
    </row>
    <row r="266" spans="3:24" x14ac:dyDescent="0.25">
      <c r="H266" s="25">
        <f>IF($G266="","",IFERROR(VLOOKUP($G266,Products!$A:$G,2,FALSE),""))</f>
      </c>
      <c r="I266" s="25">
        <f>IF($G266="","",IFERROR(VLOOKUP($G266,Products!$A:$G,3,FALSE),""))</f>
      </c>
      <c r="L266" s="26">
        <f>IF(OR($D266="",$J266=""),"",ROUND($D266*$J266,2))</f>
      </c>
      <c r="N266" s="27">
        <f>IF(OR($D266="",$M266=""),"",ROUND($D266*$M266,0))</f>
      </c>
      <c r="U266" s="27">
        <f>IF($G266="","",IFERROR(VLOOKUP($G266,Products!$A:$G,4,FALSE),""))</f>
      </c>
      <c r="V266" s="28">
        <f>IF(OR($A266="",$U266=""),"",$A266+IF($B266="",0,$B266)+$U266/24)</f>
      </c>
      <c r="W266" s="27">
        <f>IF($G266="","",IFERROR(VLOOKUP($G266,Products!$A:$G,5,FALSE),""))</f>
      </c>
      <c r="X266" s="29">
        <f>IF(OR($A266="",$W266=""),"",$A266+$W266)</f>
      </c>
    </row>
    <row r="267" spans="3:24" x14ac:dyDescent="0.25">
      <c r="H267" s="25">
        <f>IF($G267="","",IFERROR(VLOOKUP($G267,Products!$A:$G,2,FALSE),""))</f>
      </c>
      <c r="I267" s="25">
        <f>IF($G267="","",IFERROR(VLOOKUP($G267,Products!$A:$G,3,FALSE),""))</f>
      </c>
      <c r="L267" s="26">
        <f>IF(OR($D267="",$J267=""),"",ROUND($D267*$J267,2))</f>
      </c>
      <c r="N267" s="27">
        <f>IF(OR($D267="",$M267=""),"",ROUND($D267*$M267,0))</f>
      </c>
      <c r="U267" s="27">
        <f>IF($G267="","",IFERROR(VLOOKUP($G267,Products!$A:$G,4,FALSE),""))</f>
      </c>
      <c r="V267" s="28">
        <f>IF(OR($A267="",$U267=""),"",$A267+IF($B267="",0,$B267)+$U267/24)</f>
      </c>
      <c r="W267" s="27">
        <f>IF($G267="","",IFERROR(VLOOKUP($G267,Products!$A:$G,5,FALSE),""))</f>
      </c>
      <c r="X267" s="29">
        <f>IF(OR($A267="",$W267=""),"",$A267+$W267)</f>
      </c>
    </row>
    <row r="268" spans="3:24" x14ac:dyDescent="0.25">
      <c r="H268" s="25">
        <f>IF($G268="","",IFERROR(VLOOKUP($G268,Products!$A:$G,2,FALSE),""))</f>
      </c>
      <c r="I268" s="25">
        <f>IF($G268="","",IFERROR(VLOOKUP($G268,Products!$A:$G,3,FALSE),""))</f>
      </c>
      <c r="L268" s="26">
        <f>IF(OR($D268="",$J268=""),"",ROUND($D268*$J268,2))</f>
      </c>
      <c r="N268" s="27">
        <f>IF(OR($D268="",$M268=""),"",ROUND($D268*$M268,0))</f>
      </c>
      <c r="U268" s="27">
        <f>IF($G268="","",IFERROR(VLOOKUP($G268,Products!$A:$G,4,FALSE),""))</f>
      </c>
      <c r="V268" s="28">
        <f>IF(OR($A268="",$U268=""),"",$A268+IF($B268="",0,$B268)+$U268/24)</f>
      </c>
      <c r="W268" s="27">
        <f>IF($G268="","",IFERROR(VLOOKUP($G268,Products!$A:$G,5,FALSE),""))</f>
      </c>
      <c r="X268" s="29">
        <f>IF(OR($A268="",$W268=""),"",$A268+$W268)</f>
      </c>
    </row>
    <row r="269" spans="3:24" x14ac:dyDescent="0.25">
      <c r="H269" s="25">
        <f>IF($G269="","",IFERROR(VLOOKUP($G269,Products!$A:$G,2,FALSE),""))</f>
      </c>
      <c r="I269" s="25">
        <f>IF($G269="","",IFERROR(VLOOKUP($G269,Products!$A:$G,3,FALSE),""))</f>
      </c>
      <c r="L269" s="26">
        <f>IF(OR($D269="",$J269=""),"",ROUND($D269*$J269,2))</f>
      </c>
      <c r="N269" s="27">
        <f>IF(OR($D269="",$M269=""),"",ROUND($D269*$M269,0))</f>
      </c>
      <c r="U269" s="27">
        <f>IF($G269="","",IFERROR(VLOOKUP($G269,Products!$A:$G,4,FALSE),""))</f>
      </c>
      <c r="V269" s="28">
        <f>IF(OR($A269="",$U269=""),"",$A269+IF($B269="",0,$B269)+$U269/24)</f>
      </c>
      <c r="W269" s="27">
        <f>IF($G269="","",IFERROR(VLOOKUP($G269,Products!$A:$G,5,FALSE),""))</f>
      </c>
      <c r="X269" s="29">
        <f>IF(OR($A269="",$W269=""),"",$A269+$W269)</f>
      </c>
    </row>
    <row r="270" spans="3:24" x14ac:dyDescent="0.25">
      <c r="H270" s="25">
        <f>IF($G270="","",IFERROR(VLOOKUP($G270,Products!$A:$G,2,FALSE),""))</f>
      </c>
      <c r="I270" s="25">
        <f>IF($G270="","",IFERROR(VLOOKUP($G270,Products!$A:$G,3,FALSE),""))</f>
      </c>
      <c r="L270" s="26">
        <f>IF(OR($D270="",$J270=""),"",ROUND($D270*$J270,2))</f>
      </c>
      <c r="N270" s="27">
        <f>IF(OR($D270="",$M270=""),"",ROUND($D270*$M270,0))</f>
      </c>
      <c r="U270" s="27">
        <f>IF($G270="","",IFERROR(VLOOKUP($G270,Products!$A:$G,4,FALSE),""))</f>
      </c>
      <c r="V270" s="28">
        <f>IF(OR($A270="",$U270=""),"",$A270+IF($B270="",0,$B270)+$U270/24)</f>
      </c>
      <c r="W270" s="27">
        <f>IF($G270="","",IFERROR(VLOOKUP($G270,Products!$A:$G,5,FALSE),""))</f>
      </c>
      <c r="X270" s="29">
        <f>IF(OR($A270="",$W270=""),"",$A270+$W270)</f>
      </c>
    </row>
    <row r="271" spans="3:24" x14ac:dyDescent="0.25">
      <c r="H271" s="25">
        <f>IF($G271="","",IFERROR(VLOOKUP($G271,Products!$A:$G,2,FALSE),""))</f>
      </c>
      <c r="I271" s="25">
        <f>IF($G271="","",IFERROR(VLOOKUP($G271,Products!$A:$G,3,FALSE),""))</f>
      </c>
      <c r="L271" s="26">
        <f>IF(OR($D271="",$J271=""),"",ROUND($D271*$J271,2))</f>
      </c>
      <c r="N271" s="27">
        <f>IF(OR($D271="",$M271=""),"",ROUND($D271*$M271,0))</f>
      </c>
      <c r="U271" s="27">
        <f>IF($G271="","",IFERROR(VLOOKUP($G271,Products!$A:$G,4,FALSE),""))</f>
      </c>
      <c r="V271" s="28">
        <f>IF(OR($A271="",$U271=""),"",$A271+IF($B271="",0,$B271)+$U271/24)</f>
      </c>
      <c r="W271" s="27">
        <f>IF($G271="","",IFERROR(VLOOKUP($G271,Products!$A:$G,5,FALSE),""))</f>
      </c>
      <c r="X271" s="29">
        <f>IF(OR($A271="",$W271=""),"",$A271+$W271)</f>
      </c>
    </row>
    <row r="272" spans="3:24" x14ac:dyDescent="0.25">
      <c r="H272" s="25">
        <f>IF($G272="","",IFERROR(VLOOKUP($G272,Products!$A:$G,2,FALSE),""))</f>
      </c>
      <c r="I272" s="25">
        <f>IF($G272="","",IFERROR(VLOOKUP($G272,Products!$A:$G,3,FALSE),""))</f>
      </c>
      <c r="L272" s="26">
        <f>IF(OR($D272="",$J272=""),"",ROUND($D272*$J272,2))</f>
      </c>
      <c r="N272" s="27">
        <f>IF(OR($D272="",$M272=""),"",ROUND($D272*$M272,0))</f>
      </c>
      <c r="U272" s="27">
        <f>IF($G272="","",IFERROR(VLOOKUP($G272,Products!$A:$G,4,FALSE),""))</f>
      </c>
      <c r="V272" s="28">
        <f>IF(OR($A272="",$U272=""),"",$A272+IF($B272="",0,$B272)+$U272/24)</f>
      </c>
      <c r="W272" s="27">
        <f>IF($G272="","",IFERROR(VLOOKUP($G272,Products!$A:$G,5,FALSE),""))</f>
      </c>
      <c r="X272" s="29">
        <f>IF(OR($A272="",$W272=""),"",$A272+$W272)</f>
      </c>
    </row>
    <row r="273" spans="3:24" x14ac:dyDescent="0.25">
      <c r="H273" s="25">
        <f>IF($G273="","",IFERROR(VLOOKUP($G273,Products!$A:$G,2,FALSE),""))</f>
      </c>
      <c r="I273" s="25">
        <f>IF($G273="","",IFERROR(VLOOKUP($G273,Products!$A:$G,3,FALSE),""))</f>
      </c>
      <c r="L273" s="26">
        <f>IF(OR($D273="",$J273=""),"",ROUND($D273*$J273,2))</f>
      </c>
      <c r="N273" s="27">
        <f>IF(OR($D273="",$M273=""),"",ROUND($D273*$M273,0))</f>
      </c>
      <c r="U273" s="27">
        <f>IF($G273="","",IFERROR(VLOOKUP($G273,Products!$A:$G,4,FALSE),""))</f>
      </c>
      <c r="V273" s="28">
        <f>IF(OR($A273="",$U273=""),"",$A273+IF($B273="",0,$B273)+$U273/24)</f>
      </c>
      <c r="W273" s="27">
        <f>IF($G273="","",IFERROR(VLOOKUP($G273,Products!$A:$G,5,FALSE),""))</f>
      </c>
      <c r="X273" s="29">
        <f>IF(OR($A273="",$W273=""),"",$A273+$W273)</f>
      </c>
    </row>
    <row r="274" spans="3:24" x14ac:dyDescent="0.25">
      <c r="H274" s="25">
        <f>IF($G274="","",IFERROR(VLOOKUP($G274,Products!$A:$G,2,FALSE),""))</f>
      </c>
      <c r="I274" s="25">
        <f>IF($G274="","",IFERROR(VLOOKUP($G274,Products!$A:$G,3,FALSE),""))</f>
      </c>
      <c r="L274" s="26">
        <f>IF(OR($D274="",$J274=""),"",ROUND($D274*$J274,2))</f>
      </c>
      <c r="N274" s="27">
        <f>IF(OR($D274="",$M274=""),"",ROUND($D274*$M274,0))</f>
      </c>
      <c r="U274" s="27">
        <f>IF($G274="","",IFERROR(VLOOKUP($G274,Products!$A:$G,4,FALSE),""))</f>
      </c>
      <c r="V274" s="28">
        <f>IF(OR($A274="",$U274=""),"",$A274+IF($B274="",0,$B274)+$U274/24)</f>
      </c>
      <c r="W274" s="27">
        <f>IF($G274="","",IFERROR(VLOOKUP($G274,Products!$A:$G,5,FALSE),""))</f>
      </c>
      <c r="X274" s="29">
        <f>IF(OR($A274="",$W274=""),"",$A274+$W274)</f>
      </c>
    </row>
    <row r="275" spans="3:24" x14ac:dyDescent="0.25">
      <c r="H275" s="25">
        <f>IF($G275="","",IFERROR(VLOOKUP($G275,Products!$A:$G,2,FALSE),""))</f>
      </c>
      <c r="I275" s="25">
        <f>IF($G275="","",IFERROR(VLOOKUP($G275,Products!$A:$G,3,FALSE),""))</f>
      </c>
      <c r="L275" s="26">
        <f>IF(OR($D275="",$J275=""),"",ROUND($D275*$J275,2))</f>
      </c>
      <c r="N275" s="27">
        <f>IF(OR($D275="",$M275=""),"",ROUND($D275*$M275,0))</f>
      </c>
      <c r="U275" s="27">
        <f>IF($G275="","",IFERROR(VLOOKUP($G275,Products!$A:$G,4,FALSE),""))</f>
      </c>
      <c r="V275" s="28">
        <f>IF(OR($A275="",$U275=""),"",$A275+IF($B275="",0,$B275)+$U275/24)</f>
      </c>
      <c r="W275" s="27">
        <f>IF($G275="","",IFERROR(VLOOKUP($G275,Products!$A:$G,5,FALSE),""))</f>
      </c>
      <c r="X275" s="29">
        <f>IF(OR($A275="",$W275=""),"",$A275+$W275)</f>
      </c>
    </row>
    <row r="276" spans="3:24" x14ac:dyDescent="0.25">
      <c r="H276" s="25">
        <f>IF($G276="","",IFERROR(VLOOKUP($G276,Products!$A:$G,2,FALSE),""))</f>
      </c>
      <c r="I276" s="25">
        <f>IF($G276="","",IFERROR(VLOOKUP($G276,Products!$A:$G,3,FALSE),""))</f>
      </c>
      <c r="L276" s="26">
        <f>IF(OR($D276="",$J276=""),"",ROUND($D276*$J276,2))</f>
      </c>
      <c r="N276" s="27">
        <f>IF(OR($D276="",$M276=""),"",ROUND($D276*$M276,0))</f>
      </c>
      <c r="U276" s="27">
        <f>IF($G276="","",IFERROR(VLOOKUP($G276,Products!$A:$G,4,FALSE),""))</f>
      </c>
      <c r="V276" s="28">
        <f>IF(OR($A276="",$U276=""),"",$A276+IF($B276="",0,$B276)+$U276/24)</f>
      </c>
      <c r="W276" s="27">
        <f>IF($G276="","",IFERROR(VLOOKUP($G276,Products!$A:$G,5,FALSE),""))</f>
      </c>
      <c r="X276" s="29">
        <f>IF(OR($A276="",$W276=""),"",$A276+$W276)</f>
      </c>
    </row>
    <row r="277" spans="3:24" x14ac:dyDescent="0.25">
      <c r="H277" s="25">
        <f>IF($G277="","",IFERROR(VLOOKUP($G277,Products!$A:$G,2,FALSE),""))</f>
      </c>
      <c r="I277" s="25">
        <f>IF($G277="","",IFERROR(VLOOKUP($G277,Products!$A:$G,3,FALSE),""))</f>
      </c>
      <c r="L277" s="26">
        <f>IF(OR($D277="",$J277=""),"",ROUND($D277*$J277,2))</f>
      </c>
      <c r="N277" s="27">
        <f>IF(OR($D277="",$M277=""),"",ROUND($D277*$M277,0))</f>
      </c>
      <c r="U277" s="27">
        <f>IF($G277="","",IFERROR(VLOOKUP($G277,Products!$A:$G,4,FALSE),""))</f>
      </c>
      <c r="V277" s="28">
        <f>IF(OR($A277="",$U277=""),"",$A277+IF($B277="",0,$B277)+$U277/24)</f>
      </c>
      <c r="W277" s="27">
        <f>IF($G277="","",IFERROR(VLOOKUP($G277,Products!$A:$G,5,FALSE),""))</f>
      </c>
      <c r="X277" s="29">
        <f>IF(OR($A277="",$W277=""),"",$A277+$W277)</f>
      </c>
    </row>
    <row r="278" spans="3:24" x14ac:dyDescent="0.25">
      <c r="H278" s="25">
        <f>IF($G278="","",IFERROR(VLOOKUP($G278,Products!$A:$G,2,FALSE),""))</f>
      </c>
      <c r="I278" s="25">
        <f>IF($G278="","",IFERROR(VLOOKUP($G278,Products!$A:$G,3,FALSE),""))</f>
      </c>
      <c r="L278" s="26">
        <f>IF(OR($D278="",$J278=""),"",ROUND($D278*$J278,2))</f>
      </c>
      <c r="N278" s="27">
        <f>IF(OR($D278="",$M278=""),"",ROUND($D278*$M278,0))</f>
      </c>
      <c r="U278" s="27">
        <f>IF($G278="","",IFERROR(VLOOKUP($G278,Products!$A:$G,4,FALSE),""))</f>
      </c>
      <c r="V278" s="28">
        <f>IF(OR($A278="",$U278=""),"",$A278+IF($B278="",0,$B278)+$U278/24)</f>
      </c>
      <c r="W278" s="27">
        <f>IF($G278="","",IFERROR(VLOOKUP($G278,Products!$A:$G,5,FALSE),""))</f>
      </c>
      <c r="X278" s="29">
        <f>IF(OR($A278="",$W278=""),"",$A278+$W278)</f>
      </c>
    </row>
    <row r="279" spans="3:24" x14ac:dyDescent="0.25">
      <c r="H279" s="25">
        <f>IF($G279="","",IFERROR(VLOOKUP($G279,Products!$A:$G,2,FALSE),""))</f>
      </c>
      <c r="I279" s="25">
        <f>IF($G279="","",IFERROR(VLOOKUP($G279,Products!$A:$G,3,FALSE),""))</f>
      </c>
      <c r="L279" s="26">
        <f>IF(OR($D279="",$J279=""),"",ROUND($D279*$J279,2))</f>
      </c>
      <c r="N279" s="27">
        <f>IF(OR($D279="",$M279=""),"",ROUND($D279*$M279,0))</f>
      </c>
      <c r="U279" s="27">
        <f>IF($G279="","",IFERROR(VLOOKUP($G279,Products!$A:$G,4,FALSE),""))</f>
      </c>
      <c r="V279" s="28">
        <f>IF(OR($A279="",$U279=""),"",$A279+IF($B279="",0,$B279)+$U279/24)</f>
      </c>
      <c r="W279" s="27">
        <f>IF($G279="","",IFERROR(VLOOKUP($G279,Products!$A:$G,5,FALSE),""))</f>
      </c>
      <c r="X279" s="29">
        <f>IF(OR($A279="",$W279=""),"",$A279+$W279)</f>
      </c>
    </row>
    <row r="280" spans="3:24" x14ac:dyDescent="0.25">
      <c r="H280" s="25">
        <f>IF($G280="","",IFERROR(VLOOKUP($G280,Products!$A:$G,2,FALSE),""))</f>
      </c>
      <c r="I280" s="25">
        <f>IF($G280="","",IFERROR(VLOOKUP($G280,Products!$A:$G,3,FALSE),""))</f>
      </c>
      <c r="L280" s="26">
        <f>IF(OR($D280="",$J280=""),"",ROUND($D280*$J280,2))</f>
      </c>
      <c r="N280" s="27">
        <f>IF(OR($D280="",$M280=""),"",ROUND($D280*$M280,0))</f>
      </c>
      <c r="U280" s="27">
        <f>IF($G280="","",IFERROR(VLOOKUP($G280,Products!$A:$G,4,FALSE),""))</f>
      </c>
      <c r="V280" s="28">
        <f>IF(OR($A280="",$U280=""),"",$A280+IF($B280="",0,$B280)+$U280/24)</f>
      </c>
      <c r="W280" s="27">
        <f>IF($G280="","",IFERROR(VLOOKUP($G280,Products!$A:$G,5,FALSE),""))</f>
      </c>
      <c r="X280" s="29">
        <f>IF(OR($A280="",$W280=""),"",$A280+$W280)</f>
      </c>
    </row>
    <row r="281" spans="3:24" x14ac:dyDescent="0.25">
      <c r="H281" s="25">
        <f>IF($G281="","",IFERROR(VLOOKUP($G281,Products!$A:$G,2,FALSE),""))</f>
      </c>
      <c r="I281" s="25">
        <f>IF($G281="","",IFERROR(VLOOKUP($G281,Products!$A:$G,3,FALSE),""))</f>
      </c>
      <c r="L281" s="26">
        <f>IF(OR($D281="",$J281=""),"",ROUND($D281*$J281,2))</f>
      </c>
      <c r="N281" s="27">
        <f>IF(OR($D281="",$M281=""),"",ROUND($D281*$M281,0))</f>
      </c>
      <c r="U281" s="27">
        <f>IF($G281="","",IFERROR(VLOOKUP($G281,Products!$A:$G,4,FALSE),""))</f>
      </c>
      <c r="V281" s="28">
        <f>IF(OR($A281="",$U281=""),"",$A281+IF($B281="",0,$B281)+$U281/24)</f>
      </c>
      <c r="W281" s="27">
        <f>IF($G281="","",IFERROR(VLOOKUP($G281,Products!$A:$G,5,FALSE),""))</f>
      </c>
      <c r="X281" s="29">
        <f>IF(OR($A281="",$W281=""),"",$A281+$W281)</f>
      </c>
    </row>
    <row r="282" spans="3:24" x14ac:dyDescent="0.25">
      <c r="H282" s="25">
        <f>IF($G282="","",IFERROR(VLOOKUP($G282,Products!$A:$G,2,FALSE),""))</f>
      </c>
      <c r="I282" s="25">
        <f>IF($G282="","",IFERROR(VLOOKUP($G282,Products!$A:$G,3,FALSE),""))</f>
      </c>
      <c r="L282" s="26">
        <f>IF(OR($D282="",$J282=""),"",ROUND($D282*$J282,2))</f>
      </c>
      <c r="N282" s="27">
        <f>IF(OR($D282="",$M282=""),"",ROUND($D282*$M282,0))</f>
      </c>
      <c r="U282" s="27">
        <f>IF($G282="","",IFERROR(VLOOKUP($G282,Products!$A:$G,4,FALSE),""))</f>
      </c>
      <c r="V282" s="28">
        <f>IF(OR($A282="",$U282=""),"",$A282+IF($B282="",0,$B282)+$U282/24)</f>
      </c>
      <c r="W282" s="27">
        <f>IF($G282="","",IFERROR(VLOOKUP($G282,Products!$A:$G,5,FALSE),""))</f>
      </c>
      <c r="X282" s="29">
        <f>IF(OR($A282="",$W282=""),"",$A282+$W282)</f>
      </c>
    </row>
    <row r="283" spans="3:24" x14ac:dyDescent="0.25">
      <c r="H283" s="25">
        <f>IF($G283="","",IFERROR(VLOOKUP($G283,Products!$A:$G,2,FALSE),""))</f>
      </c>
      <c r="I283" s="25">
        <f>IF($G283="","",IFERROR(VLOOKUP($G283,Products!$A:$G,3,FALSE),""))</f>
      </c>
      <c r="L283" s="26">
        <f>IF(OR($D283="",$J283=""),"",ROUND($D283*$J283,2))</f>
      </c>
      <c r="N283" s="27">
        <f>IF(OR($D283="",$M283=""),"",ROUND($D283*$M283,0))</f>
      </c>
      <c r="U283" s="27">
        <f>IF($G283="","",IFERROR(VLOOKUP($G283,Products!$A:$G,4,FALSE),""))</f>
      </c>
      <c r="V283" s="28">
        <f>IF(OR($A283="",$U283=""),"",$A283+IF($B283="",0,$B283)+$U283/24)</f>
      </c>
      <c r="W283" s="27">
        <f>IF($G283="","",IFERROR(VLOOKUP($G283,Products!$A:$G,5,FALSE),""))</f>
      </c>
      <c r="X283" s="29">
        <f>IF(OR($A283="",$W283=""),"",$A283+$W283)</f>
      </c>
    </row>
    <row r="284" spans="3:24" x14ac:dyDescent="0.25">
      <c r="H284" s="25">
        <f>IF($G284="","",IFERROR(VLOOKUP($G284,Products!$A:$G,2,FALSE),""))</f>
      </c>
      <c r="I284" s="25">
        <f>IF($G284="","",IFERROR(VLOOKUP($G284,Products!$A:$G,3,FALSE),""))</f>
      </c>
      <c r="L284" s="26">
        <f>IF(OR($D284="",$J284=""),"",ROUND($D284*$J284,2))</f>
      </c>
      <c r="N284" s="27">
        <f>IF(OR($D284="",$M284=""),"",ROUND($D284*$M284,0))</f>
      </c>
      <c r="U284" s="27">
        <f>IF($G284="","",IFERROR(VLOOKUP($G284,Products!$A:$G,4,FALSE),""))</f>
      </c>
      <c r="V284" s="28">
        <f>IF(OR($A284="",$U284=""),"",$A284+IF($B284="",0,$B284)+$U284/24)</f>
      </c>
      <c r="W284" s="27">
        <f>IF($G284="","",IFERROR(VLOOKUP($G284,Products!$A:$G,5,FALSE),""))</f>
      </c>
      <c r="X284" s="29">
        <f>IF(OR($A284="",$W284=""),"",$A284+$W284)</f>
      </c>
    </row>
    <row r="285" spans="3:24" x14ac:dyDescent="0.25">
      <c r="H285" s="25">
        <f>IF($G285="","",IFERROR(VLOOKUP($G285,Products!$A:$G,2,FALSE),""))</f>
      </c>
      <c r="I285" s="25">
        <f>IF($G285="","",IFERROR(VLOOKUP($G285,Products!$A:$G,3,FALSE),""))</f>
      </c>
      <c r="L285" s="26">
        <f>IF(OR($D285="",$J285=""),"",ROUND($D285*$J285,2))</f>
      </c>
      <c r="N285" s="27">
        <f>IF(OR($D285="",$M285=""),"",ROUND($D285*$M285,0))</f>
      </c>
      <c r="U285" s="27">
        <f>IF($G285="","",IFERROR(VLOOKUP($G285,Products!$A:$G,4,FALSE),""))</f>
      </c>
      <c r="V285" s="28">
        <f>IF(OR($A285="",$U285=""),"",$A285+IF($B285="",0,$B285)+$U285/24)</f>
      </c>
      <c r="W285" s="27">
        <f>IF($G285="","",IFERROR(VLOOKUP($G285,Products!$A:$G,5,FALSE),""))</f>
      </c>
      <c r="X285" s="29">
        <f>IF(OR($A285="",$W285=""),"",$A285+$W285)</f>
      </c>
    </row>
    <row r="286" spans="3:24" x14ac:dyDescent="0.25">
      <c r="H286" s="25">
        <f>IF($G286="","",IFERROR(VLOOKUP($G286,Products!$A:$G,2,FALSE),""))</f>
      </c>
      <c r="I286" s="25">
        <f>IF($G286="","",IFERROR(VLOOKUP($G286,Products!$A:$G,3,FALSE),""))</f>
      </c>
      <c r="L286" s="26">
        <f>IF(OR($D286="",$J286=""),"",ROUND($D286*$J286,2))</f>
      </c>
      <c r="N286" s="27">
        <f>IF(OR($D286="",$M286=""),"",ROUND($D286*$M286,0))</f>
      </c>
      <c r="U286" s="27">
        <f>IF($G286="","",IFERROR(VLOOKUP($G286,Products!$A:$G,4,FALSE),""))</f>
      </c>
      <c r="V286" s="28">
        <f>IF(OR($A286="",$U286=""),"",$A286+IF($B286="",0,$B286)+$U286/24)</f>
      </c>
      <c r="W286" s="27">
        <f>IF($G286="","",IFERROR(VLOOKUP($G286,Products!$A:$G,5,FALSE),""))</f>
      </c>
      <c r="X286" s="29">
        <f>IF(OR($A286="",$W286=""),"",$A286+$W286)</f>
      </c>
    </row>
    <row r="287" spans="3:24" x14ac:dyDescent="0.25">
      <c r="H287" s="25">
        <f>IF($G287="","",IFERROR(VLOOKUP($G287,Products!$A:$G,2,FALSE),""))</f>
      </c>
      <c r="I287" s="25">
        <f>IF($G287="","",IFERROR(VLOOKUP($G287,Products!$A:$G,3,FALSE),""))</f>
      </c>
      <c r="L287" s="26">
        <f>IF(OR($D287="",$J287=""),"",ROUND($D287*$J287,2))</f>
      </c>
      <c r="N287" s="27">
        <f>IF(OR($D287="",$M287=""),"",ROUND($D287*$M287,0))</f>
      </c>
      <c r="U287" s="27">
        <f>IF($G287="","",IFERROR(VLOOKUP($G287,Products!$A:$G,4,FALSE),""))</f>
      </c>
      <c r="V287" s="28">
        <f>IF(OR($A287="",$U287=""),"",$A287+IF($B287="",0,$B287)+$U287/24)</f>
      </c>
      <c r="W287" s="27">
        <f>IF($G287="","",IFERROR(VLOOKUP($G287,Products!$A:$G,5,FALSE),""))</f>
      </c>
      <c r="X287" s="29">
        <f>IF(OR($A287="",$W287=""),"",$A287+$W287)</f>
      </c>
    </row>
    <row r="288" spans="3:24" x14ac:dyDescent="0.25">
      <c r="H288" s="25">
        <f>IF($G288="","",IFERROR(VLOOKUP($G288,Products!$A:$G,2,FALSE),""))</f>
      </c>
      <c r="I288" s="25">
        <f>IF($G288="","",IFERROR(VLOOKUP($G288,Products!$A:$G,3,FALSE),""))</f>
      </c>
      <c r="L288" s="26">
        <f>IF(OR($D288="",$J288=""),"",ROUND($D288*$J288,2))</f>
      </c>
      <c r="N288" s="27">
        <f>IF(OR($D288="",$M288=""),"",ROUND($D288*$M288,0))</f>
      </c>
      <c r="U288" s="27">
        <f>IF($G288="","",IFERROR(VLOOKUP($G288,Products!$A:$G,4,FALSE),""))</f>
      </c>
      <c r="V288" s="28">
        <f>IF(OR($A288="",$U288=""),"",$A288+IF($B288="",0,$B288)+$U288/24)</f>
      </c>
      <c r="W288" s="27">
        <f>IF($G288="","",IFERROR(VLOOKUP($G288,Products!$A:$G,5,FALSE),""))</f>
      </c>
      <c r="X288" s="29">
        <f>IF(OR($A288="",$W288=""),"",$A288+$W288)</f>
      </c>
    </row>
    <row r="289" spans="3:24" x14ac:dyDescent="0.25">
      <c r="H289" s="25">
        <f>IF($G289="","",IFERROR(VLOOKUP($G289,Products!$A:$G,2,FALSE),""))</f>
      </c>
      <c r="I289" s="25">
        <f>IF($G289="","",IFERROR(VLOOKUP($G289,Products!$A:$G,3,FALSE),""))</f>
      </c>
      <c r="L289" s="26">
        <f>IF(OR($D289="",$J289=""),"",ROUND($D289*$J289,2))</f>
      </c>
      <c r="N289" s="27">
        <f>IF(OR($D289="",$M289=""),"",ROUND($D289*$M289,0))</f>
      </c>
      <c r="U289" s="27">
        <f>IF($G289="","",IFERROR(VLOOKUP($G289,Products!$A:$G,4,FALSE),""))</f>
      </c>
      <c r="V289" s="28">
        <f>IF(OR($A289="",$U289=""),"",$A289+IF($B289="",0,$B289)+$U289/24)</f>
      </c>
      <c r="W289" s="27">
        <f>IF($G289="","",IFERROR(VLOOKUP($G289,Products!$A:$G,5,FALSE),""))</f>
      </c>
      <c r="X289" s="29">
        <f>IF(OR($A289="",$W289=""),"",$A289+$W289)</f>
      </c>
    </row>
    <row r="290" spans="3:24" x14ac:dyDescent="0.25">
      <c r="H290" s="25">
        <f>IF($G290="","",IFERROR(VLOOKUP($G290,Products!$A:$G,2,FALSE),""))</f>
      </c>
      <c r="I290" s="25">
        <f>IF($G290="","",IFERROR(VLOOKUP($G290,Products!$A:$G,3,FALSE),""))</f>
      </c>
      <c r="L290" s="26">
        <f>IF(OR($D290="",$J290=""),"",ROUND($D290*$J290,2))</f>
      </c>
      <c r="N290" s="27">
        <f>IF(OR($D290="",$M290=""),"",ROUND($D290*$M290,0))</f>
      </c>
      <c r="U290" s="27">
        <f>IF($G290="","",IFERROR(VLOOKUP($G290,Products!$A:$G,4,FALSE),""))</f>
      </c>
      <c r="V290" s="28">
        <f>IF(OR($A290="",$U290=""),"",$A290+IF($B290="",0,$B290)+$U290/24)</f>
      </c>
      <c r="W290" s="27">
        <f>IF($G290="","",IFERROR(VLOOKUP($G290,Products!$A:$G,5,FALSE),""))</f>
      </c>
      <c r="X290" s="29">
        <f>IF(OR($A290="",$W290=""),"",$A290+$W290)</f>
      </c>
    </row>
    <row r="291" spans="3:24" x14ac:dyDescent="0.25">
      <c r="H291" s="25">
        <f>IF($G291="","",IFERROR(VLOOKUP($G291,Products!$A:$G,2,FALSE),""))</f>
      </c>
      <c r="I291" s="25">
        <f>IF($G291="","",IFERROR(VLOOKUP($G291,Products!$A:$G,3,FALSE),""))</f>
      </c>
      <c r="L291" s="26">
        <f>IF(OR($D291="",$J291=""),"",ROUND($D291*$J291,2))</f>
      </c>
      <c r="N291" s="27">
        <f>IF(OR($D291="",$M291=""),"",ROUND($D291*$M291,0))</f>
      </c>
      <c r="U291" s="27">
        <f>IF($G291="","",IFERROR(VLOOKUP($G291,Products!$A:$G,4,FALSE),""))</f>
      </c>
      <c r="V291" s="28">
        <f>IF(OR($A291="",$U291=""),"",$A291+IF($B291="",0,$B291)+$U291/24)</f>
      </c>
      <c r="W291" s="27">
        <f>IF($G291="","",IFERROR(VLOOKUP($G291,Products!$A:$G,5,FALSE),""))</f>
      </c>
      <c r="X291" s="29">
        <f>IF(OR($A291="",$W291=""),"",$A291+$W291)</f>
      </c>
    </row>
    <row r="292" spans="3:24" x14ac:dyDescent="0.25">
      <c r="H292" s="25">
        <f>IF($G292="","",IFERROR(VLOOKUP($G292,Products!$A:$G,2,FALSE),""))</f>
      </c>
      <c r="I292" s="25">
        <f>IF($G292="","",IFERROR(VLOOKUP($G292,Products!$A:$G,3,FALSE),""))</f>
      </c>
      <c r="L292" s="26">
        <f>IF(OR($D292="",$J292=""),"",ROUND($D292*$J292,2))</f>
      </c>
      <c r="N292" s="27">
        <f>IF(OR($D292="",$M292=""),"",ROUND($D292*$M292,0))</f>
      </c>
      <c r="U292" s="27">
        <f>IF($G292="","",IFERROR(VLOOKUP($G292,Products!$A:$G,4,FALSE),""))</f>
      </c>
      <c r="V292" s="28">
        <f>IF(OR($A292="",$U292=""),"",$A292+IF($B292="",0,$B292)+$U292/24)</f>
      </c>
      <c r="W292" s="27">
        <f>IF($G292="","",IFERROR(VLOOKUP($G292,Products!$A:$G,5,FALSE),""))</f>
      </c>
      <c r="X292" s="29">
        <f>IF(OR($A292="",$W292=""),"",$A292+$W292)</f>
      </c>
    </row>
    <row r="293" spans="3:24" x14ac:dyDescent="0.25">
      <c r="H293" s="25">
        <f>IF($G293="","",IFERROR(VLOOKUP($G293,Products!$A:$G,2,FALSE),""))</f>
      </c>
      <c r="I293" s="25">
        <f>IF($G293="","",IFERROR(VLOOKUP($G293,Products!$A:$G,3,FALSE),""))</f>
      </c>
      <c r="L293" s="26">
        <f>IF(OR($D293="",$J293=""),"",ROUND($D293*$J293,2))</f>
      </c>
      <c r="N293" s="27">
        <f>IF(OR($D293="",$M293=""),"",ROUND($D293*$M293,0))</f>
      </c>
      <c r="U293" s="27">
        <f>IF($G293="","",IFERROR(VLOOKUP($G293,Products!$A:$G,4,FALSE),""))</f>
      </c>
      <c r="V293" s="28">
        <f>IF(OR($A293="",$U293=""),"",$A293+IF($B293="",0,$B293)+$U293/24)</f>
      </c>
      <c r="W293" s="27">
        <f>IF($G293="","",IFERROR(VLOOKUP($G293,Products!$A:$G,5,FALSE),""))</f>
      </c>
      <c r="X293" s="29">
        <f>IF(OR($A293="",$W293=""),"",$A293+$W293)</f>
      </c>
    </row>
    <row r="294" spans="3:24" x14ac:dyDescent="0.25">
      <c r="H294" s="25">
        <f>IF($G294="","",IFERROR(VLOOKUP($G294,Products!$A:$G,2,FALSE),""))</f>
      </c>
      <c r="I294" s="25">
        <f>IF($G294="","",IFERROR(VLOOKUP($G294,Products!$A:$G,3,FALSE),""))</f>
      </c>
      <c r="L294" s="26">
        <f>IF(OR($D294="",$J294=""),"",ROUND($D294*$J294,2))</f>
      </c>
      <c r="N294" s="27">
        <f>IF(OR($D294="",$M294=""),"",ROUND($D294*$M294,0))</f>
      </c>
      <c r="U294" s="27">
        <f>IF($G294="","",IFERROR(VLOOKUP($G294,Products!$A:$G,4,FALSE),""))</f>
      </c>
      <c r="V294" s="28">
        <f>IF(OR($A294="",$U294=""),"",$A294+IF($B294="",0,$B294)+$U294/24)</f>
      </c>
      <c r="W294" s="27">
        <f>IF($G294="","",IFERROR(VLOOKUP($G294,Products!$A:$G,5,FALSE),""))</f>
      </c>
      <c r="X294" s="29">
        <f>IF(OR($A294="",$W294=""),"",$A294+$W294)</f>
      </c>
    </row>
    <row r="295" spans="3:24" x14ac:dyDescent="0.25">
      <c r="H295" s="25">
        <f>IF($G295="","",IFERROR(VLOOKUP($G295,Products!$A:$G,2,FALSE),""))</f>
      </c>
      <c r="I295" s="25">
        <f>IF($G295="","",IFERROR(VLOOKUP($G295,Products!$A:$G,3,FALSE),""))</f>
      </c>
      <c r="L295" s="26">
        <f>IF(OR($D295="",$J295=""),"",ROUND($D295*$J295,2))</f>
      </c>
      <c r="N295" s="27">
        <f>IF(OR($D295="",$M295=""),"",ROUND($D295*$M295,0))</f>
      </c>
      <c r="U295" s="27">
        <f>IF($G295="","",IFERROR(VLOOKUP($G295,Products!$A:$G,4,FALSE),""))</f>
      </c>
      <c r="V295" s="28">
        <f>IF(OR($A295="",$U295=""),"",$A295+IF($B295="",0,$B295)+$U295/24)</f>
      </c>
      <c r="W295" s="27">
        <f>IF($G295="","",IFERROR(VLOOKUP($G295,Products!$A:$G,5,FALSE),""))</f>
      </c>
      <c r="X295" s="29">
        <f>IF(OR($A295="",$W295=""),"",$A295+$W295)</f>
      </c>
    </row>
    <row r="296" spans="3:24" x14ac:dyDescent="0.25">
      <c r="H296" s="25">
        <f>IF($G296="","",IFERROR(VLOOKUP($G296,Products!$A:$G,2,FALSE),""))</f>
      </c>
      <c r="I296" s="25">
        <f>IF($G296="","",IFERROR(VLOOKUP($G296,Products!$A:$G,3,FALSE),""))</f>
      </c>
      <c r="L296" s="26">
        <f>IF(OR($D296="",$J296=""),"",ROUND($D296*$J296,2))</f>
      </c>
      <c r="N296" s="27">
        <f>IF(OR($D296="",$M296=""),"",ROUND($D296*$M296,0))</f>
      </c>
      <c r="U296" s="27">
        <f>IF($G296="","",IFERROR(VLOOKUP($G296,Products!$A:$G,4,FALSE),""))</f>
      </c>
      <c r="V296" s="28">
        <f>IF(OR($A296="",$U296=""),"",$A296+IF($B296="",0,$B296)+$U296/24)</f>
      </c>
      <c r="W296" s="27">
        <f>IF($G296="","",IFERROR(VLOOKUP($G296,Products!$A:$G,5,FALSE),""))</f>
      </c>
      <c r="X296" s="29">
        <f>IF(OR($A296="",$W296=""),"",$A296+$W296)</f>
      </c>
    </row>
    <row r="297" spans="3:24" x14ac:dyDescent="0.25">
      <c r="H297" s="25">
        <f>IF($G297="","",IFERROR(VLOOKUP($G297,Products!$A:$G,2,FALSE),""))</f>
      </c>
      <c r="I297" s="25">
        <f>IF($G297="","",IFERROR(VLOOKUP($G297,Products!$A:$G,3,FALSE),""))</f>
      </c>
      <c r="L297" s="26">
        <f>IF(OR($D297="",$J297=""),"",ROUND($D297*$J297,2))</f>
      </c>
      <c r="N297" s="27">
        <f>IF(OR($D297="",$M297=""),"",ROUND($D297*$M297,0))</f>
      </c>
      <c r="U297" s="27">
        <f>IF($G297="","",IFERROR(VLOOKUP($G297,Products!$A:$G,4,FALSE),""))</f>
      </c>
      <c r="V297" s="28">
        <f>IF(OR($A297="",$U297=""),"",$A297+IF($B297="",0,$B297)+$U297/24)</f>
      </c>
      <c r="W297" s="27">
        <f>IF($G297="","",IFERROR(VLOOKUP($G297,Products!$A:$G,5,FALSE),""))</f>
      </c>
      <c r="X297" s="29">
        <f>IF(OR($A297="",$W297=""),"",$A297+$W297)</f>
      </c>
    </row>
    <row r="298" spans="3:24" x14ac:dyDescent="0.25">
      <c r="H298" s="25">
        <f>IF($G298="","",IFERROR(VLOOKUP($G298,Products!$A:$G,2,FALSE),""))</f>
      </c>
      <c r="I298" s="25">
        <f>IF($G298="","",IFERROR(VLOOKUP($G298,Products!$A:$G,3,FALSE),""))</f>
      </c>
      <c r="L298" s="26">
        <f>IF(OR($D298="",$J298=""),"",ROUND($D298*$J298,2))</f>
      </c>
      <c r="N298" s="27">
        <f>IF(OR($D298="",$M298=""),"",ROUND($D298*$M298,0))</f>
      </c>
      <c r="U298" s="27">
        <f>IF($G298="","",IFERROR(VLOOKUP($G298,Products!$A:$G,4,FALSE),""))</f>
      </c>
      <c r="V298" s="28">
        <f>IF(OR($A298="",$U298=""),"",$A298+IF($B298="",0,$B298)+$U298/24)</f>
      </c>
      <c r="W298" s="27">
        <f>IF($G298="","",IFERROR(VLOOKUP($G298,Products!$A:$G,5,FALSE),""))</f>
      </c>
      <c r="X298" s="29">
        <f>IF(OR($A298="",$W298=""),"",$A298+$W298)</f>
      </c>
    </row>
    <row r="299" spans="3:24" x14ac:dyDescent="0.25">
      <c r="H299" s="25">
        <f>IF($G299="","",IFERROR(VLOOKUP($G299,Products!$A:$G,2,FALSE),""))</f>
      </c>
      <c r="I299" s="25">
        <f>IF($G299="","",IFERROR(VLOOKUP($G299,Products!$A:$G,3,FALSE),""))</f>
      </c>
      <c r="L299" s="26">
        <f>IF(OR($D299="",$J299=""),"",ROUND($D299*$J299,2))</f>
      </c>
      <c r="N299" s="27">
        <f>IF(OR($D299="",$M299=""),"",ROUND($D299*$M299,0))</f>
      </c>
      <c r="U299" s="27">
        <f>IF($G299="","",IFERROR(VLOOKUP($G299,Products!$A:$G,4,FALSE),""))</f>
      </c>
      <c r="V299" s="28">
        <f>IF(OR($A299="",$U299=""),"",$A299+IF($B299="",0,$B299)+$U299/24)</f>
      </c>
      <c r="W299" s="27">
        <f>IF($G299="","",IFERROR(VLOOKUP($G299,Products!$A:$G,5,FALSE),""))</f>
      </c>
      <c r="X299" s="29">
        <f>IF(OR($A299="",$W299=""),"",$A299+$W299)</f>
      </c>
    </row>
    <row r="300" spans="3:24" x14ac:dyDescent="0.25">
      <c r="H300" s="25">
        <f>IF($G300="","",IFERROR(VLOOKUP($G300,Products!$A:$G,2,FALSE),""))</f>
      </c>
      <c r="I300" s="25">
        <f>IF($G300="","",IFERROR(VLOOKUP($G300,Products!$A:$G,3,FALSE),""))</f>
      </c>
      <c r="L300" s="26">
        <f>IF(OR($D300="",$J300=""),"",ROUND($D300*$J300,2))</f>
      </c>
      <c r="N300" s="27">
        <f>IF(OR($D300="",$M300=""),"",ROUND($D300*$M300,0))</f>
      </c>
      <c r="U300" s="27">
        <f>IF($G300="","",IFERROR(VLOOKUP($G300,Products!$A:$G,4,FALSE),""))</f>
      </c>
      <c r="V300" s="28">
        <f>IF(OR($A300="",$U300=""),"",$A300+IF($B300="",0,$B300)+$U300/24)</f>
      </c>
      <c r="W300" s="27">
        <f>IF($G300="","",IFERROR(VLOOKUP($G300,Products!$A:$G,5,FALSE),""))</f>
      </c>
      <c r="X300" s="29">
        <f>IF(OR($A300="",$W300=""),"",$A300+$W300)</f>
      </c>
    </row>
    <row r="301" spans="3:24" x14ac:dyDescent="0.25">
      <c r="H301" s="25">
        <f>IF($G301="","",IFERROR(VLOOKUP($G301,Products!$A:$G,2,FALSE),""))</f>
      </c>
      <c r="I301" s="25">
        <f>IF($G301="","",IFERROR(VLOOKUP($G301,Products!$A:$G,3,FALSE),""))</f>
      </c>
      <c r="L301" s="26">
        <f>IF(OR($D301="",$J301=""),"",ROUND($D301*$J301,2))</f>
      </c>
      <c r="N301" s="27">
        <f>IF(OR($D301="",$M301=""),"",ROUND($D301*$M301,0))</f>
      </c>
      <c r="U301" s="27">
        <f>IF($G301="","",IFERROR(VLOOKUP($G301,Products!$A:$G,4,FALSE),""))</f>
      </c>
      <c r="V301" s="28">
        <f>IF(OR($A301="",$U301=""),"",$A301+IF($B301="",0,$B301)+$U301/24)</f>
      </c>
      <c r="W301" s="27">
        <f>IF($G301="","",IFERROR(VLOOKUP($G301,Products!$A:$G,5,FALSE),""))</f>
      </c>
      <c r="X301" s="29">
        <f>IF(OR($A301="",$W301=""),"",$A301+$W301)</f>
      </c>
    </row>
    <row r="302" spans="3:24" x14ac:dyDescent="0.25">
      <c r="H302" s="25">
        <f>IF($G302="","",IFERROR(VLOOKUP($G302,Products!$A:$G,2,FALSE),""))</f>
      </c>
      <c r="I302" s="25">
        <f>IF($G302="","",IFERROR(VLOOKUP($G302,Products!$A:$G,3,FALSE),""))</f>
      </c>
      <c r="L302" s="26">
        <f>IF(OR($D302="",$J302=""),"",ROUND($D302*$J302,2))</f>
      </c>
      <c r="N302" s="27">
        <f>IF(OR($D302="",$M302=""),"",ROUND($D302*$M302,0))</f>
      </c>
      <c r="U302" s="27">
        <f>IF($G302="","",IFERROR(VLOOKUP($G302,Products!$A:$G,4,FALSE),""))</f>
      </c>
      <c r="V302" s="28">
        <f>IF(OR($A302="",$U302=""),"",$A302+IF($B302="",0,$B302)+$U302/24)</f>
      </c>
      <c r="W302" s="27">
        <f>IF($G302="","",IFERROR(VLOOKUP($G302,Products!$A:$G,5,FALSE),""))</f>
      </c>
      <c r="X302" s="29">
        <f>IF(OR($A302="",$W302=""),"",$A302+$W302)</f>
      </c>
    </row>
    <row r="303" spans="3:24" x14ac:dyDescent="0.25">
      <c r="H303" s="25">
        <f>IF($G303="","",IFERROR(VLOOKUP($G303,Products!$A:$G,2,FALSE),""))</f>
      </c>
      <c r="I303" s="25">
        <f>IF($G303="","",IFERROR(VLOOKUP($G303,Products!$A:$G,3,FALSE),""))</f>
      </c>
      <c r="L303" s="26">
        <f>IF(OR($D303="",$J303=""),"",ROUND($D303*$J303,2))</f>
      </c>
      <c r="N303" s="27">
        <f>IF(OR($D303="",$M303=""),"",ROUND($D303*$M303,0))</f>
      </c>
      <c r="U303" s="27">
        <f>IF($G303="","",IFERROR(VLOOKUP($G303,Products!$A:$G,4,FALSE),""))</f>
      </c>
      <c r="V303" s="28">
        <f>IF(OR($A303="",$U303=""),"",$A303+IF($B303="",0,$B303)+$U303/24)</f>
      </c>
      <c r="W303" s="27">
        <f>IF($G303="","",IFERROR(VLOOKUP($G303,Products!$A:$G,5,FALSE),""))</f>
      </c>
      <c r="X303" s="29">
        <f>IF(OR($A303="",$W303=""),"",$A303+$W303)</f>
      </c>
    </row>
    <row r="304" spans="3:24" x14ac:dyDescent="0.25">
      <c r="H304" s="25">
        <f>IF($G304="","",IFERROR(VLOOKUP($G304,Products!$A:$G,2,FALSE),""))</f>
      </c>
      <c r="I304" s="25">
        <f>IF($G304="","",IFERROR(VLOOKUP($G304,Products!$A:$G,3,FALSE),""))</f>
      </c>
      <c r="L304" s="26">
        <f>IF(OR($D304="",$J304=""),"",ROUND($D304*$J304,2))</f>
      </c>
      <c r="N304" s="27">
        <f>IF(OR($D304="",$M304=""),"",ROUND($D304*$M304,0))</f>
      </c>
      <c r="U304" s="27">
        <f>IF($G304="","",IFERROR(VLOOKUP($G304,Products!$A:$G,4,FALSE),""))</f>
      </c>
      <c r="V304" s="28">
        <f>IF(OR($A304="",$U304=""),"",$A304+IF($B304="",0,$B304)+$U304/24)</f>
      </c>
      <c r="W304" s="27">
        <f>IF($G304="","",IFERROR(VLOOKUP($G304,Products!$A:$G,5,FALSE),""))</f>
      </c>
      <c r="X304" s="29">
        <f>IF(OR($A304="",$W304=""),"",$A304+$W304)</f>
      </c>
    </row>
    <row r="305" spans="3:24" x14ac:dyDescent="0.25">
      <c r="H305" s="25">
        <f>IF($G305="","",IFERROR(VLOOKUP($G305,Products!$A:$G,2,FALSE),""))</f>
      </c>
      <c r="I305" s="25">
        <f>IF($G305="","",IFERROR(VLOOKUP($G305,Products!$A:$G,3,FALSE),""))</f>
      </c>
      <c r="L305" s="26">
        <f>IF(OR($D305="",$J305=""),"",ROUND($D305*$J305,2))</f>
      </c>
      <c r="N305" s="27">
        <f>IF(OR($D305="",$M305=""),"",ROUND($D305*$M305,0))</f>
      </c>
      <c r="U305" s="27">
        <f>IF($G305="","",IFERROR(VLOOKUP($G305,Products!$A:$G,4,FALSE),""))</f>
      </c>
      <c r="V305" s="28">
        <f>IF(OR($A305="",$U305=""),"",$A305+IF($B305="",0,$B305)+$U305/24)</f>
      </c>
      <c r="W305" s="27">
        <f>IF($G305="","",IFERROR(VLOOKUP($G305,Products!$A:$G,5,FALSE),""))</f>
      </c>
      <c r="X305" s="29">
        <f>IF(OR($A305="",$W305=""),"",$A305+$W305)</f>
      </c>
    </row>
    <row r="306" spans="3:24" x14ac:dyDescent="0.25">
      <c r="H306" s="25">
        <f>IF($G306="","",IFERROR(VLOOKUP($G306,Products!$A:$G,2,FALSE),""))</f>
      </c>
      <c r="I306" s="25">
        <f>IF($G306="","",IFERROR(VLOOKUP($G306,Products!$A:$G,3,FALSE),""))</f>
      </c>
      <c r="L306" s="26">
        <f>IF(OR($D306="",$J306=""),"",ROUND($D306*$J306,2))</f>
      </c>
      <c r="N306" s="27">
        <f>IF(OR($D306="",$M306=""),"",ROUND($D306*$M306,0))</f>
      </c>
      <c r="U306" s="27">
        <f>IF($G306="","",IFERROR(VLOOKUP($G306,Products!$A:$G,4,FALSE),""))</f>
      </c>
      <c r="V306" s="28">
        <f>IF(OR($A306="",$U306=""),"",$A306+IF($B306="",0,$B306)+$U306/24)</f>
      </c>
      <c r="W306" s="27">
        <f>IF($G306="","",IFERROR(VLOOKUP($G306,Products!$A:$G,5,FALSE),""))</f>
      </c>
      <c r="X306" s="29">
        <f>IF(OR($A306="",$W306=""),"",$A306+$W306)</f>
      </c>
    </row>
    <row r="307" spans="3:24" x14ac:dyDescent="0.25">
      <c r="H307" s="25">
        <f>IF($G307="","",IFERROR(VLOOKUP($G307,Products!$A:$G,2,FALSE),""))</f>
      </c>
      <c r="I307" s="25">
        <f>IF($G307="","",IFERROR(VLOOKUP($G307,Products!$A:$G,3,FALSE),""))</f>
      </c>
      <c r="L307" s="26">
        <f>IF(OR($D307="",$J307=""),"",ROUND($D307*$J307,2))</f>
      </c>
      <c r="N307" s="27">
        <f>IF(OR($D307="",$M307=""),"",ROUND($D307*$M307,0))</f>
      </c>
      <c r="U307" s="27">
        <f>IF($G307="","",IFERROR(VLOOKUP($G307,Products!$A:$G,4,FALSE),""))</f>
      </c>
      <c r="V307" s="28">
        <f>IF(OR($A307="",$U307=""),"",$A307+IF($B307="",0,$B307)+$U307/24)</f>
      </c>
      <c r="W307" s="27">
        <f>IF($G307="","",IFERROR(VLOOKUP($G307,Products!$A:$G,5,FALSE),""))</f>
      </c>
      <c r="X307" s="29">
        <f>IF(OR($A307="",$W307=""),"",$A307+$W307)</f>
      </c>
    </row>
    <row r="308" spans="3:24" x14ac:dyDescent="0.25">
      <c r="H308" s="25">
        <f>IF($G308="","",IFERROR(VLOOKUP($G308,Products!$A:$G,2,FALSE),""))</f>
      </c>
      <c r="I308" s="25">
        <f>IF($G308="","",IFERROR(VLOOKUP($G308,Products!$A:$G,3,FALSE),""))</f>
      </c>
      <c r="L308" s="26">
        <f>IF(OR($D308="",$J308=""),"",ROUND($D308*$J308,2))</f>
      </c>
      <c r="N308" s="27">
        <f>IF(OR($D308="",$M308=""),"",ROUND($D308*$M308,0))</f>
      </c>
      <c r="U308" s="27">
        <f>IF($G308="","",IFERROR(VLOOKUP($G308,Products!$A:$G,4,FALSE),""))</f>
      </c>
      <c r="V308" s="28">
        <f>IF(OR($A308="",$U308=""),"",$A308+IF($B308="",0,$B308)+$U308/24)</f>
      </c>
      <c r="W308" s="27">
        <f>IF($G308="","",IFERROR(VLOOKUP($G308,Products!$A:$G,5,FALSE),""))</f>
      </c>
      <c r="X308" s="29">
        <f>IF(OR($A308="",$W308=""),"",$A308+$W308)</f>
      </c>
    </row>
    <row r="309" spans="3:24" x14ac:dyDescent="0.25">
      <c r="H309" s="25">
        <f>IF($G309="","",IFERROR(VLOOKUP($G309,Products!$A:$G,2,FALSE),""))</f>
      </c>
      <c r="I309" s="25">
        <f>IF($G309="","",IFERROR(VLOOKUP($G309,Products!$A:$G,3,FALSE),""))</f>
      </c>
      <c r="L309" s="26">
        <f>IF(OR($D309="",$J309=""),"",ROUND($D309*$J309,2))</f>
      </c>
      <c r="N309" s="27">
        <f>IF(OR($D309="",$M309=""),"",ROUND($D309*$M309,0))</f>
      </c>
      <c r="U309" s="27">
        <f>IF($G309="","",IFERROR(VLOOKUP($G309,Products!$A:$G,4,FALSE),""))</f>
      </c>
      <c r="V309" s="28">
        <f>IF(OR($A309="",$U309=""),"",$A309+IF($B309="",0,$B309)+$U309/24)</f>
      </c>
      <c r="W309" s="27">
        <f>IF($G309="","",IFERROR(VLOOKUP($G309,Products!$A:$G,5,FALSE),""))</f>
      </c>
      <c r="X309" s="29">
        <f>IF(OR($A309="",$W309=""),"",$A309+$W309)</f>
      </c>
    </row>
    <row r="310" spans="3:24" x14ac:dyDescent="0.25">
      <c r="H310" s="25">
        <f>IF($G310="","",IFERROR(VLOOKUP($G310,Products!$A:$G,2,FALSE),""))</f>
      </c>
      <c r="I310" s="25">
        <f>IF($G310="","",IFERROR(VLOOKUP($G310,Products!$A:$G,3,FALSE),""))</f>
      </c>
      <c r="L310" s="26">
        <f>IF(OR($D310="",$J310=""),"",ROUND($D310*$J310,2))</f>
      </c>
      <c r="N310" s="27">
        <f>IF(OR($D310="",$M310=""),"",ROUND($D310*$M310,0))</f>
      </c>
      <c r="U310" s="27">
        <f>IF($G310="","",IFERROR(VLOOKUP($G310,Products!$A:$G,4,FALSE),""))</f>
      </c>
      <c r="V310" s="28">
        <f>IF(OR($A310="",$U310=""),"",$A310+IF($B310="",0,$B310)+$U310/24)</f>
      </c>
      <c r="W310" s="27">
        <f>IF($G310="","",IFERROR(VLOOKUP($G310,Products!$A:$G,5,FALSE),""))</f>
      </c>
      <c r="X310" s="29">
        <f>IF(OR($A310="",$W310=""),"",$A310+$W310)</f>
      </c>
    </row>
    <row r="311" spans="3:24" x14ac:dyDescent="0.25">
      <c r="H311" s="25">
        <f>IF($G311="","",IFERROR(VLOOKUP($G311,Products!$A:$G,2,FALSE),""))</f>
      </c>
      <c r="I311" s="25">
        <f>IF($G311="","",IFERROR(VLOOKUP($G311,Products!$A:$G,3,FALSE),""))</f>
      </c>
      <c r="L311" s="26">
        <f>IF(OR($D311="",$J311=""),"",ROUND($D311*$J311,2))</f>
      </c>
      <c r="N311" s="27">
        <f>IF(OR($D311="",$M311=""),"",ROUND($D311*$M311,0))</f>
      </c>
      <c r="U311" s="27">
        <f>IF($G311="","",IFERROR(VLOOKUP($G311,Products!$A:$G,4,FALSE),""))</f>
      </c>
      <c r="V311" s="28">
        <f>IF(OR($A311="",$U311=""),"",$A311+IF($B311="",0,$B311)+$U311/24)</f>
      </c>
      <c r="W311" s="27">
        <f>IF($G311="","",IFERROR(VLOOKUP($G311,Products!$A:$G,5,FALSE),""))</f>
      </c>
      <c r="X311" s="29">
        <f>IF(OR($A311="",$W311=""),"",$A311+$W311)</f>
      </c>
    </row>
    <row r="312" spans="3:24" x14ac:dyDescent="0.25">
      <c r="H312" s="25">
        <f>IF($G312="","",IFERROR(VLOOKUP($G312,Products!$A:$G,2,FALSE),""))</f>
      </c>
      <c r="I312" s="25">
        <f>IF($G312="","",IFERROR(VLOOKUP($G312,Products!$A:$G,3,FALSE),""))</f>
      </c>
      <c r="L312" s="26">
        <f>IF(OR($D312="",$J312=""),"",ROUND($D312*$J312,2))</f>
      </c>
      <c r="N312" s="27">
        <f>IF(OR($D312="",$M312=""),"",ROUND($D312*$M312,0))</f>
      </c>
      <c r="U312" s="27">
        <f>IF($G312="","",IFERROR(VLOOKUP($G312,Products!$A:$G,4,FALSE),""))</f>
      </c>
      <c r="V312" s="28">
        <f>IF(OR($A312="",$U312=""),"",$A312+IF($B312="",0,$B312)+$U312/24)</f>
      </c>
      <c r="W312" s="27">
        <f>IF($G312="","",IFERROR(VLOOKUP($G312,Products!$A:$G,5,FALSE),""))</f>
      </c>
      <c r="X312" s="29">
        <f>IF(OR($A312="",$W312=""),"",$A312+$W312)</f>
      </c>
    </row>
    <row r="313" spans="3:24" x14ac:dyDescent="0.25">
      <c r="H313" s="25">
        <f>IF($G313="","",IFERROR(VLOOKUP($G313,Products!$A:$G,2,FALSE),""))</f>
      </c>
      <c r="I313" s="25">
        <f>IF($G313="","",IFERROR(VLOOKUP($G313,Products!$A:$G,3,FALSE),""))</f>
      </c>
      <c r="L313" s="26">
        <f>IF(OR($D313="",$J313=""),"",ROUND($D313*$J313,2))</f>
      </c>
      <c r="N313" s="27">
        <f>IF(OR($D313="",$M313=""),"",ROUND($D313*$M313,0))</f>
      </c>
      <c r="U313" s="27">
        <f>IF($G313="","",IFERROR(VLOOKUP($G313,Products!$A:$G,4,FALSE),""))</f>
      </c>
      <c r="V313" s="28">
        <f>IF(OR($A313="",$U313=""),"",$A313+IF($B313="",0,$B313)+$U313/24)</f>
      </c>
      <c r="W313" s="27">
        <f>IF($G313="","",IFERROR(VLOOKUP($G313,Products!$A:$G,5,FALSE),""))</f>
      </c>
      <c r="X313" s="29">
        <f>IF(OR($A313="",$W313=""),"",$A313+$W313)</f>
      </c>
    </row>
    <row r="314" spans="3:24" x14ac:dyDescent="0.25">
      <c r="H314" s="25">
        <f>IF($G314="","",IFERROR(VLOOKUP($G314,Products!$A:$G,2,FALSE),""))</f>
      </c>
      <c r="I314" s="25">
        <f>IF($G314="","",IFERROR(VLOOKUP($G314,Products!$A:$G,3,FALSE),""))</f>
      </c>
      <c r="L314" s="26">
        <f>IF(OR($D314="",$J314=""),"",ROUND($D314*$J314,2))</f>
      </c>
      <c r="N314" s="27">
        <f>IF(OR($D314="",$M314=""),"",ROUND($D314*$M314,0))</f>
      </c>
      <c r="U314" s="27">
        <f>IF($G314="","",IFERROR(VLOOKUP($G314,Products!$A:$G,4,FALSE),""))</f>
      </c>
      <c r="V314" s="28">
        <f>IF(OR($A314="",$U314=""),"",$A314+IF($B314="",0,$B314)+$U314/24)</f>
      </c>
      <c r="W314" s="27">
        <f>IF($G314="","",IFERROR(VLOOKUP($G314,Products!$A:$G,5,FALSE),""))</f>
      </c>
      <c r="X314" s="29">
        <f>IF(OR($A314="",$W314=""),"",$A314+$W314)</f>
      </c>
    </row>
    <row r="315" spans="3:24" x14ac:dyDescent="0.25">
      <c r="H315" s="25">
        <f>IF($G315="","",IFERROR(VLOOKUP($G315,Products!$A:$G,2,FALSE),""))</f>
      </c>
      <c r="I315" s="25">
        <f>IF($G315="","",IFERROR(VLOOKUP($G315,Products!$A:$G,3,FALSE),""))</f>
      </c>
      <c r="L315" s="26">
        <f>IF(OR($D315="",$J315=""),"",ROUND($D315*$J315,2))</f>
      </c>
      <c r="N315" s="27">
        <f>IF(OR($D315="",$M315=""),"",ROUND($D315*$M315,0))</f>
      </c>
      <c r="U315" s="27">
        <f>IF($G315="","",IFERROR(VLOOKUP($G315,Products!$A:$G,4,FALSE),""))</f>
      </c>
      <c r="V315" s="28">
        <f>IF(OR($A315="",$U315=""),"",$A315+IF($B315="",0,$B315)+$U315/24)</f>
      </c>
      <c r="W315" s="27">
        <f>IF($G315="","",IFERROR(VLOOKUP($G315,Products!$A:$G,5,FALSE),""))</f>
      </c>
      <c r="X315" s="29">
        <f>IF(OR($A315="",$W315=""),"",$A315+$W315)</f>
      </c>
    </row>
    <row r="316" spans="3:24" x14ac:dyDescent="0.25">
      <c r="H316" s="25">
        <f>IF($G316="","",IFERROR(VLOOKUP($G316,Products!$A:$G,2,FALSE),""))</f>
      </c>
      <c r="I316" s="25">
        <f>IF($G316="","",IFERROR(VLOOKUP($G316,Products!$A:$G,3,FALSE),""))</f>
      </c>
      <c r="L316" s="26">
        <f>IF(OR($D316="",$J316=""),"",ROUND($D316*$J316,2))</f>
      </c>
      <c r="N316" s="27">
        <f>IF(OR($D316="",$M316=""),"",ROUND($D316*$M316,0))</f>
      </c>
      <c r="U316" s="27">
        <f>IF($G316="","",IFERROR(VLOOKUP($G316,Products!$A:$G,4,FALSE),""))</f>
      </c>
      <c r="V316" s="28">
        <f>IF(OR($A316="",$U316=""),"",$A316+IF($B316="",0,$B316)+$U316/24)</f>
      </c>
      <c r="W316" s="27">
        <f>IF($G316="","",IFERROR(VLOOKUP($G316,Products!$A:$G,5,FALSE),""))</f>
      </c>
      <c r="X316" s="29">
        <f>IF(OR($A316="",$W316=""),"",$A316+$W316)</f>
      </c>
    </row>
    <row r="317" spans="3:24" x14ac:dyDescent="0.25">
      <c r="H317" s="25">
        <f>IF($G317="","",IFERROR(VLOOKUP($G317,Products!$A:$G,2,FALSE),""))</f>
      </c>
      <c r="I317" s="25">
        <f>IF($G317="","",IFERROR(VLOOKUP($G317,Products!$A:$G,3,FALSE),""))</f>
      </c>
      <c r="L317" s="26">
        <f>IF(OR($D317="",$J317=""),"",ROUND($D317*$J317,2))</f>
      </c>
      <c r="N317" s="27">
        <f>IF(OR($D317="",$M317=""),"",ROUND($D317*$M317,0))</f>
      </c>
      <c r="U317" s="27">
        <f>IF($G317="","",IFERROR(VLOOKUP($G317,Products!$A:$G,4,FALSE),""))</f>
      </c>
      <c r="V317" s="28">
        <f>IF(OR($A317="",$U317=""),"",$A317+IF($B317="",0,$B317)+$U317/24)</f>
      </c>
      <c r="W317" s="27">
        <f>IF($G317="","",IFERROR(VLOOKUP($G317,Products!$A:$G,5,FALSE),""))</f>
      </c>
      <c r="X317" s="29">
        <f>IF(OR($A317="",$W317=""),"",$A317+$W317)</f>
      </c>
    </row>
    <row r="318" spans="3:24" x14ac:dyDescent="0.25">
      <c r="H318" s="25">
        <f>IF($G318="","",IFERROR(VLOOKUP($G318,Products!$A:$G,2,FALSE),""))</f>
      </c>
      <c r="I318" s="25">
        <f>IF($G318="","",IFERROR(VLOOKUP($G318,Products!$A:$G,3,FALSE),""))</f>
      </c>
      <c r="L318" s="26">
        <f>IF(OR($D318="",$J318=""),"",ROUND($D318*$J318,2))</f>
      </c>
      <c r="N318" s="27">
        <f>IF(OR($D318="",$M318=""),"",ROUND($D318*$M318,0))</f>
      </c>
      <c r="U318" s="27">
        <f>IF($G318="","",IFERROR(VLOOKUP($G318,Products!$A:$G,4,FALSE),""))</f>
      </c>
      <c r="V318" s="28">
        <f>IF(OR($A318="",$U318=""),"",$A318+IF($B318="",0,$B318)+$U318/24)</f>
      </c>
      <c r="W318" s="27">
        <f>IF($G318="","",IFERROR(VLOOKUP($G318,Products!$A:$G,5,FALSE),""))</f>
      </c>
      <c r="X318" s="29">
        <f>IF(OR($A318="",$W318=""),"",$A318+$W318)</f>
      </c>
    </row>
    <row r="319" spans="3:24" x14ac:dyDescent="0.25">
      <c r="H319" s="25">
        <f>IF($G319="","",IFERROR(VLOOKUP($G319,Products!$A:$G,2,FALSE),""))</f>
      </c>
      <c r="I319" s="25">
        <f>IF($G319="","",IFERROR(VLOOKUP($G319,Products!$A:$G,3,FALSE),""))</f>
      </c>
      <c r="L319" s="26">
        <f>IF(OR($D319="",$J319=""),"",ROUND($D319*$J319,2))</f>
      </c>
      <c r="N319" s="27">
        <f>IF(OR($D319="",$M319=""),"",ROUND($D319*$M319,0))</f>
      </c>
      <c r="U319" s="27">
        <f>IF($G319="","",IFERROR(VLOOKUP($G319,Products!$A:$G,4,FALSE),""))</f>
      </c>
      <c r="V319" s="28">
        <f>IF(OR($A319="",$U319=""),"",$A319+IF($B319="",0,$B319)+$U319/24)</f>
      </c>
      <c r="W319" s="27">
        <f>IF($G319="","",IFERROR(VLOOKUP($G319,Products!$A:$G,5,FALSE),""))</f>
      </c>
      <c r="X319" s="29">
        <f>IF(OR($A319="",$W319=""),"",$A319+$W319)</f>
      </c>
    </row>
    <row r="320" spans="3:24" x14ac:dyDescent="0.25">
      <c r="H320" s="25">
        <f>IF($G320="","",IFERROR(VLOOKUP($G320,Products!$A:$G,2,FALSE),""))</f>
      </c>
      <c r="I320" s="25">
        <f>IF($G320="","",IFERROR(VLOOKUP($G320,Products!$A:$G,3,FALSE),""))</f>
      </c>
      <c r="L320" s="26">
        <f>IF(OR($D320="",$J320=""),"",ROUND($D320*$J320,2))</f>
      </c>
      <c r="N320" s="27">
        <f>IF(OR($D320="",$M320=""),"",ROUND($D320*$M320,0))</f>
      </c>
      <c r="U320" s="27">
        <f>IF($G320="","",IFERROR(VLOOKUP($G320,Products!$A:$G,4,FALSE),""))</f>
      </c>
      <c r="V320" s="28">
        <f>IF(OR($A320="",$U320=""),"",$A320+IF($B320="",0,$B320)+$U320/24)</f>
      </c>
      <c r="W320" s="27">
        <f>IF($G320="","",IFERROR(VLOOKUP($G320,Products!$A:$G,5,FALSE),""))</f>
      </c>
      <c r="X320" s="29">
        <f>IF(OR($A320="",$W320=""),"",$A320+$W320)</f>
      </c>
    </row>
    <row r="321" spans="3:24" x14ac:dyDescent="0.25">
      <c r="H321" s="25">
        <f>IF($G321="","",IFERROR(VLOOKUP($G321,Products!$A:$G,2,FALSE),""))</f>
      </c>
      <c r="I321" s="25">
        <f>IF($G321="","",IFERROR(VLOOKUP($G321,Products!$A:$G,3,FALSE),""))</f>
      </c>
      <c r="L321" s="26">
        <f>IF(OR($D321="",$J321=""),"",ROUND($D321*$J321,2))</f>
      </c>
      <c r="N321" s="27">
        <f>IF(OR($D321="",$M321=""),"",ROUND($D321*$M321,0))</f>
      </c>
      <c r="U321" s="27">
        <f>IF($G321="","",IFERROR(VLOOKUP($G321,Products!$A:$G,4,FALSE),""))</f>
      </c>
      <c r="V321" s="28">
        <f>IF(OR($A321="",$U321=""),"",$A321+IF($B321="",0,$B321)+$U321/24)</f>
      </c>
      <c r="W321" s="27">
        <f>IF($G321="","",IFERROR(VLOOKUP($G321,Products!$A:$G,5,FALSE),""))</f>
      </c>
      <c r="X321" s="29">
        <f>IF(OR($A321="",$W321=""),"",$A321+$W321)</f>
      </c>
    </row>
    <row r="322" spans="3:24" x14ac:dyDescent="0.25">
      <c r="H322" s="25">
        <f>IF($G322="","",IFERROR(VLOOKUP($G322,Products!$A:$G,2,FALSE),""))</f>
      </c>
      <c r="I322" s="25">
        <f>IF($G322="","",IFERROR(VLOOKUP($G322,Products!$A:$G,3,FALSE),""))</f>
      </c>
      <c r="L322" s="26">
        <f>IF(OR($D322="",$J322=""),"",ROUND($D322*$J322,2))</f>
      </c>
      <c r="N322" s="27">
        <f>IF(OR($D322="",$M322=""),"",ROUND($D322*$M322,0))</f>
      </c>
      <c r="U322" s="27">
        <f>IF($G322="","",IFERROR(VLOOKUP($G322,Products!$A:$G,4,FALSE),""))</f>
      </c>
      <c r="V322" s="28">
        <f>IF(OR($A322="",$U322=""),"",$A322+IF($B322="",0,$B322)+$U322/24)</f>
      </c>
      <c r="W322" s="27">
        <f>IF($G322="","",IFERROR(VLOOKUP($G322,Products!$A:$G,5,FALSE),""))</f>
      </c>
      <c r="X322" s="29">
        <f>IF(OR($A322="",$W322=""),"",$A322+$W322)</f>
      </c>
    </row>
    <row r="323" spans="3:24" x14ac:dyDescent="0.25">
      <c r="H323" s="25">
        <f>IF($G323="","",IFERROR(VLOOKUP($G323,Products!$A:$G,2,FALSE),""))</f>
      </c>
      <c r="I323" s="25">
        <f>IF($G323="","",IFERROR(VLOOKUP($G323,Products!$A:$G,3,FALSE),""))</f>
      </c>
      <c r="L323" s="26">
        <f>IF(OR($D323="",$J323=""),"",ROUND($D323*$J323,2))</f>
      </c>
      <c r="N323" s="27">
        <f>IF(OR($D323="",$M323=""),"",ROUND($D323*$M323,0))</f>
      </c>
      <c r="U323" s="27">
        <f>IF($G323="","",IFERROR(VLOOKUP($G323,Products!$A:$G,4,FALSE),""))</f>
      </c>
      <c r="V323" s="28">
        <f>IF(OR($A323="",$U323=""),"",$A323+IF($B323="",0,$B323)+$U323/24)</f>
      </c>
      <c r="W323" s="27">
        <f>IF($G323="","",IFERROR(VLOOKUP($G323,Products!$A:$G,5,FALSE),""))</f>
      </c>
      <c r="X323" s="29">
        <f>IF(OR($A323="",$W323=""),"",$A323+$W323)</f>
      </c>
    </row>
    <row r="324" spans="3:24" x14ac:dyDescent="0.25">
      <c r="H324" s="25">
        <f>IF($G324="","",IFERROR(VLOOKUP($G324,Products!$A:$G,2,FALSE),""))</f>
      </c>
      <c r="I324" s="25">
        <f>IF($G324="","",IFERROR(VLOOKUP($G324,Products!$A:$G,3,FALSE),""))</f>
      </c>
      <c r="L324" s="26">
        <f>IF(OR($D324="",$J324=""),"",ROUND($D324*$J324,2))</f>
      </c>
      <c r="N324" s="27">
        <f>IF(OR($D324="",$M324=""),"",ROUND($D324*$M324,0))</f>
      </c>
      <c r="U324" s="27">
        <f>IF($G324="","",IFERROR(VLOOKUP($G324,Products!$A:$G,4,FALSE),""))</f>
      </c>
      <c r="V324" s="28">
        <f>IF(OR($A324="",$U324=""),"",$A324+IF($B324="",0,$B324)+$U324/24)</f>
      </c>
      <c r="W324" s="27">
        <f>IF($G324="","",IFERROR(VLOOKUP($G324,Products!$A:$G,5,FALSE),""))</f>
      </c>
      <c r="X324" s="29">
        <f>IF(OR($A324="",$W324=""),"",$A324+$W324)</f>
      </c>
    </row>
    <row r="325" spans="3:24" x14ac:dyDescent="0.25">
      <c r="H325" s="25">
        <f>IF($G325="","",IFERROR(VLOOKUP($G325,Products!$A:$G,2,FALSE),""))</f>
      </c>
      <c r="I325" s="25">
        <f>IF($G325="","",IFERROR(VLOOKUP($G325,Products!$A:$G,3,FALSE),""))</f>
      </c>
      <c r="L325" s="26">
        <f>IF(OR($D325="",$J325=""),"",ROUND($D325*$J325,2))</f>
      </c>
      <c r="N325" s="27">
        <f>IF(OR($D325="",$M325=""),"",ROUND($D325*$M325,0))</f>
      </c>
      <c r="U325" s="27">
        <f>IF($G325="","",IFERROR(VLOOKUP($G325,Products!$A:$G,4,FALSE),""))</f>
      </c>
      <c r="V325" s="28">
        <f>IF(OR($A325="",$U325=""),"",$A325+IF($B325="",0,$B325)+$U325/24)</f>
      </c>
      <c r="W325" s="27">
        <f>IF($G325="","",IFERROR(VLOOKUP($G325,Products!$A:$G,5,FALSE),""))</f>
      </c>
      <c r="X325" s="29">
        <f>IF(OR($A325="",$W325=""),"",$A325+$W325)</f>
      </c>
    </row>
    <row r="326" spans="3:24" x14ac:dyDescent="0.25">
      <c r="H326" s="25">
        <f>IF($G326="","",IFERROR(VLOOKUP($G326,Products!$A:$G,2,FALSE),""))</f>
      </c>
      <c r="I326" s="25">
        <f>IF($G326="","",IFERROR(VLOOKUP($G326,Products!$A:$G,3,FALSE),""))</f>
      </c>
      <c r="L326" s="26">
        <f>IF(OR($D326="",$J326=""),"",ROUND($D326*$J326,2))</f>
      </c>
      <c r="N326" s="27">
        <f>IF(OR($D326="",$M326=""),"",ROUND($D326*$M326,0))</f>
      </c>
      <c r="U326" s="27">
        <f>IF($G326="","",IFERROR(VLOOKUP($G326,Products!$A:$G,4,FALSE),""))</f>
      </c>
      <c r="V326" s="28">
        <f>IF(OR($A326="",$U326=""),"",$A326+IF($B326="",0,$B326)+$U326/24)</f>
      </c>
      <c r="W326" s="27">
        <f>IF($G326="","",IFERROR(VLOOKUP($G326,Products!$A:$G,5,FALSE),""))</f>
      </c>
      <c r="X326" s="29">
        <f>IF(OR($A326="",$W326=""),"",$A326+$W326)</f>
      </c>
    </row>
    <row r="327" spans="3:24" x14ac:dyDescent="0.25">
      <c r="H327" s="25">
        <f>IF($G327="","",IFERROR(VLOOKUP($G327,Products!$A:$G,2,FALSE),""))</f>
      </c>
      <c r="I327" s="25">
        <f>IF($G327="","",IFERROR(VLOOKUP($G327,Products!$A:$G,3,FALSE),""))</f>
      </c>
      <c r="L327" s="26">
        <f>IF(OR($D327="",$J327=""),"",ROUND($D327*$J327,2))</f>
      </c>
      <c r="N327" s="27">
        <f>IF(OR($D327="",$M327=""),"",ROUND($D327*$M327,0))</f>
      </c>
      <c r="U327" s="27">
        <f>IF($G327="","",IFERROR(VLOOKUP($G327,Products!$A:$G,4,FALSE),""))</f>
      </c>
      <c r="V327" s="28">
        <f>IF(OR($A327="",$U327=""),"",$A327+IF($B327="",0,$B327)+$U327/24)</f>
      </c>
      <c r="W327" s="27">
        <f>IF($G327="","",IFERROR(VLOOKUP($G327,Products!$A:$G,5,FALSE),""))</f>
      </c>
      <c r="X327" s="29">
        <f>IF(OR($A327="",$W327=""),"",$A327+$W327)</f>
      </c>
    </row>
    <row r="328" spans="3:24" x14ac:dyDescent="0.25">
      <c r="H328" s="25">
        <f>IF($G328="","",IFERROR(VLOOKUP($G328,Products!$A:$G,2,FALSE),""))</f>
      </c>
      <c r="I328" s="25">
        <f>IF($G328="","",IFERROR(VLOOKUP($G328,Products!$A:$G,3,FALSE),""))</f>
      </c>
      <c r="L328" s="26">
        <f>IF(OR($D328="",$J328=""),"",ROUND($D328*$J328,2))</f>
      </c>
      <c r="N328" s="27">
        <f>IF(OR($D328="",$M328=""),"",ROUND($D328*$M328,0))</f>
      </c>
      <c r="U328" s="27">
        <f>IF($G328="","",IFERROR(VLOOKUP($G328,Products!$A:$G,4,FALSE),""))</f>
      </c>
      <c r="V328" s="28">
        <f>IF(OR($A328="",$U328=""),"",$A328+IF($B328="",0,$B328)+$U328/24)</f>
      </c>
      <c r="W328" s="27">
        <f>IF($G328="","",IFERROR(VLOOKUP($G328,Products!$A:$G,5,FALSE),""))</f>
      </c>
      <c r="X328" s="29">
        <f>IF(OR($A328="",$W328=""),"",$A328+$W328)</f>
      </c>
    </row>
    <row r="329" spans="3:24" x14ac:dyDescent="0.25">
      <c r="H329" s="25">
        <f>IF($G329="","",IFERROR(VLOOKUP($G329,Products!$A:$G,2,FALSE),""))</f>
      </c>
      <c r="I329" s="25">
        <f>IF($G329="","",IFERROR(VLOOKUP($G329,Products!$A:$G,3,FALSE),""))</f>
      </c>
      <c r="L329" s="26">
        <f>IF(OR($D329="",$J329=""),"",ROUND($D329*$J329,2))</f>
      </c>
      <c r="N329" s="27">
        <f>IF(OR($D329="",$M329=""),"",ROUND($D329*$M329,0))</f>
      </c>
      <c r="U329" s="27">
        <f>IF($G329="","",IFERROR(VLOOKUP($G329,Products!$A:$G,4,FALSE),""))</f>
      </c>
      <c r="V329" s="28">
        <f>IF(OR($A329="",$U329=""),"",$A329+IF($B329="",0,$B329)+$U329/24)</f>
      </c>
      <c r="W329" s="27">
        <f>IF($G329="","",IFERROR(VLOOKUP($G329,Products!$A:$G,5,FALSE),""))</f>
      </c>
      <c r="X329" s="29">
        <f>IF(OR($A329="",$W329=""),"",$A329+$W329)</f>
      </c>
    </row>
    <row r="330" spans="3:24" x14ac:dyDescent="0.25">
      <c r="H330" s="25">
        <f>IF($G330="","",IFERROR(VLOOKUP($G330,Products!$A:$G,2,FALSE),""))</f>
      </c>
      <c r="I330" s="25">
        <f>IF($G330="","",IFERROR(VLOOKUP($G330,Products!$A:$G,3,FALSE),""))</f>
      </c>
      <c r="L330" s="26">
        <f>IF(OR($D330="",$J330=""),"",ROUND($D330*$J330,2))</f>
      </c>
      <c r="N330" s="27">
        <f>IF(OR($D330="",$M330=""),"",ROUND($D330*$M330,0))</f>
      </c>
      <c r="U330" s="27">
        <f>IF($G330="","",IFERROR(VLOOKUP($G330,Products!$A:$G,4,FALSE),""))</f>
      </c>
      <c r="V330" s="28">
        <f>IF(OR($A330="",$U330=""),"",$A330+IF($B330="",0,$B330)+$U330/24)</f>
      </c>
      <c r="W330" s="27">
        <f>IF($G330="","",IFERROR(VLOOKUP($G330,Products!$A:$G,5,FALSE),""))</f>
      </c>
      <c r="X330" s="29">
        <f>IF(OR($A330="",$W330=""),"",$A330+$W330)</f>
      </c>
    </row>
    <row r="331" spans="3:24" x14ac:dyDescent="0.25">
      <c r="H331" s="25">
        <f>IF($G331="","",IFERROR(VLOOKUP($G331,Products!$A:$G,2,FALSE),""))</f>
      </c>
      <c r="I331" s="25">
        <f>IF($G331="","",IFERROR(VLOOKUP($G331,Products!$A:$G,3,FALSE),""))</f>
      </c>
      <c r="L331" s="26">
        <f>IF(OR($D331="",$J331=""),"",ROUND($D331*$J331,2))</f>
      </c>
      <c r="N331" s="27">
        <f>IF(OR($D331="",$M331=""),"",ROUND($D331*$M331,0))</f>
      </c>
      <c r="U331" s="27">
        <f>IF($G331="","",IFERROR(VLOOKUP($G331,Products!$A:$G,4,FALSE),""))</f>
      </c>
      <c r="V331" s="28">
        <f>IF(OR($A331="",$U331=""),"",$A331+IF($B331="",0,$B331)+$U331/24)</f>
      </c>
      <c r="W331" s="27">
        <f>IF($G331="","",IFERROR(VLOOKUP($G331,Products!$A:$G,5,FALSE),""))</f>
      </c>
      <c r="X331" s="29">
        <f>IF(OR($A331="",$W331=""),"",$A331+$W331)</f>
      </c>
    </row>
    <row r="332" spans="3:24" x14ac:dyDescent="0.25">
      <c r="H332" s="25">
        <f>IF($G332="","",IFERROR(VLOOKUP($G332,Products!$A:$G,2,FALSE),""))</f>
      </c>
      <c r="I332" s="25">
        <f>IF($G332="","",IFERROR(VLOOKUP($G332,Products!$A:$G,3,FALSE),""))</f>
      </c>
      <c r="L332" s="26">
        <f>IF(OR($D332="",$J332=""),"",ROUND($D332*$J332,2))</f>
      </c>
      <c r="N332" s="27">
        <f>IF(OR($D332="",$M332=""),"",ROUND($D332*$M332,0))</f>
      </c>
      <c r="U332" s="27">
        <f>IF($G332="","",IFERROR(VLOOKUP($G332,Products!$A:$G,4,FALSE),""))</f>
      </c>
      <c r="V332" s="28">
        <f>IF(OR($A332="",$U332=""),"",$A332+IF($B332="",0,$B332)+$U332/24)</f>
      </c>
      <c r="W332" s="27">
        <f>IF($G332="","",IFERROR(VLOOKUP($G332,Products!$A:$G,5,FALSE),""))</f>
      </c>
      <c r="X332" s="29">
        <f>IF(OR($A332="",$W332=""),"",$A332+$W332)</f>
      </c>
    </row>
    <row r="333" spans="3:24" x14ac:dyDescent="0.25">
      <c r="H333" s="25">
        <f>IF($G333="","",IFERROR(VLOOKUP($G333,Products!$A:$G,2,FALSE),""))</f>
      </c>
      <c r="I333" s="25">
        <f>IF($G333="","",IFERROR(VLOOKUP($G333,Products!$A:$G,3,FALSE),""))</f>
      </c>
      <c r="L333" s="26">
        <f>IF(OR($D333="",$J333=""),"",ROUND($D333*$J333,2))</f>
      </c>
      <c r="N333" s="27">
        <f>IF(OR($D333="",$M333=""),"",ROUND($D333*$M333,0))</f>
      </c>
      <c r="U333" s="27">
        <f>IF($G333="","",IFERROR(VLOOKUP($G333,Products!$A:$G,4,FALSE),""))</f>
      </c>
      <c r="V333" s="28">
        <f>IF(OR($A333="",$U333=""),"",$A333+IF($B333="",0,$B333)+$U333/24)</f>
      </c>
      <c r="W333" s="27">
        <f>IF($G333="","",IFERROR(VLOOKUP($G333,Products!$A:$G,5,FALSE),""))</f>
      </c>
      <c r="X333" s="29">
        <f>IF(OR($A333="",$W333=""),"",$A333+$W333)</f>
      </c>
    </row>
    <row r="334" spans="3:24" x14ac:dyDescent="0.25">
      <c r="H334" s="25">
        <f>IF($G334="","",IFERROR(VLOOKUP($G334,Products!$A:$G,2,FALSE),""))</f>
      </c>
      <c r="I334" s="25">
        <f>IF($G334="","",IFERROR(VLOOKUP($G334,Products!$A:$G,3,FALSE),""))</f>
      </c>
      <c r="L334" s="26">
        <f>IF(OR($D334="",$J334=""),"",ROUND($D334*$J334,2))</f>
      </c>
      <c r="N334" s="27">
        <f>IF(OR($D334="",$M334=""),"",ROUND($D334*$M334,0))</f>
      </c>
      <c r="U334" s="27">
        <f>IF($G334="","",IFERROR(VLOOKUP($G334,Products!$A:$G,4,FALSE),""))</f>
      </c>
      <c r="V334" s="28">
        <f>IF(OR($A334="",$U334=""),"",$A334+IF($B334="",0,$B334)+$U334/24)</f>
      </c>
      <c r="W334" s="27">
        <f>IF($G334="","",IFERROR(VLOOKUP($G334,Products!$A:$G,5,FALSE),""))</f>
      </c>
      <c r="X334" s="29">
        <f>IF(OR($A334="",$W334=""),"",$A334+$W334)</f>
      </c>
    </row>
    <row r="335" spans="3:24" x14ac:dyDescent="0.25">
      <c r="H335" s="25">
        <f>IF($G335="","",IFERROR(VLOOKUP($G335,Products!$A:$G,2,FALSE),""))</f>
      </c>
      <c r="I335" s="25">
        <f>IF($G335="","",IFERROR(VLOOKUP($G335,Products!$A:$G,3,FALSE),""))</f>
      </c>
      <c r="L335" s="26">
        <f>IF(OR($D335="",$J335=""),"",ROUND($D335*$J335,2))</f>
      </c>
      <c r="N335" s="27">
        <f>IF(OR($D335="",$M335=""),"",ROUND($D335*$M335,0))</f>
      </c>
      <c r="U335" s="27">
        <f>IF($G335="","",IFERROR(VLOOKUP($G335,Products!$A:$G,4,FALSE),""))</f>
      </c>
      <c r="V335" s="28">
        <f>IF(OR($A335="",$U335=""),"",$A335+IF($B335="",0,$B335)+$U335/24)</f>
      </c>
      <c r="W335" s="27">
        <f>IF($G335="","",IFERROR(VLOOKUP($G335,Products!$A:$G,5,FALSE),""))</f>
      </c>
      <c r="X335" s="29">
        <f>IF(OR($A335="",$W335=""),"",$A335+$W335)</f>
      </c>
    </row>
    <row r="336" spans="3:24" x14ac:dyDescent="0.25">
      <c r="H336" s="25">
        <f>IF($G336="","",IFERROR(VLOOKUP($G336,Products!$A:$G,2,FALSE),""))</f>
      </c>
      <c r="I336" s="25">
        <f>IF($G336="","",IFERROR(VLOOKUP($G336,Products!$A:$G,3,FALSE),""))</f>
      </c>
      <c r="L336" s="26">
        <f>IF(OR($D336="",$J336=""),"",ROUND($D336*$J336,2))</f>
      </c>
      <c r="N336" s="27">
        <f>IF(OR($D336="",$M336=""),"",ROUND($D336*$M336,0))</f>
      </c>
      <c r="U336" s="27">
        <f>IF($G336="","",IFERROR(VLOOKUP($G336,Products!$A:$G,4,FALSE),""))</f>
      </c>
      <c r="V336" s="28">
        <f>IF(OR($A336="",$U336=""),"",$A336+IF($B336="",0,$B336)+$U336/24)</f>
      </c>
      <c r="W336" s="27">
        <f>IF($G336="","",IFERROR(VLOOKUP($G336,Products!$A:$G,5,FALSE),""))</f>
      </c>
      <c r="X336" s="29">
        <f>IF(OR($A336="",$W336=""),"",$A336+$W336)</f>
      </c>
    </row>
    <row r="337" spans="3:24" x14ac:dyDescent="0.25">
      <c r="H337" s="25">
        <f>IF($G337="","",IFERROR(VLOOKUP($G337,Products!$A:$G,2,FALSE),""))</f>
      </c>
      <c r="I337" s="25">
        <f>IF($G337="","",IFERROR(VLOOKUP($G337,Products!$A:$G,3,FALSE),""))</f>
      </c>
      <c r="L337" s="26">
        <f>IF(OR($D337="",$J337=""),"",ROUND($D337*$J337,2))</f>
      </c>
      <c r="N337" s="27">
        <f>IF(OR($D337="",$M337=""),"",ROUND($D337*$M337,0))</f>
      </c>
      <c r="U337" s="27">
        <f>IF($G337="","",IFERROR(VLOOKUP($G337,Products!$A:$G,4,FALSE),""))</f>
      </c>
      <c r="V337" s="28">
        <f>IF(OR($A337="",$U337=""),"",$A337+IF($B337="",0,$B337)+$U337/24)</f>
      </c>
      <c r="W337" s="27">
        <f>IF($G337="","",IFERROR(VLOOKUP($G337,Products!$A:$G,5,FALSE),""))</f>
      </c>
      <c r="X337" s="29">
        <f>IF(OR($A337="",$W337=""),"",$A337+$W337)</f>
      </c>
    </row>
    <row r="338" spans="3:24" x14ac:dyDescent="0.25">
      <c r="H338" s="25">
        <f>IF($G338="","",IFERROR(VLOOKUP($G338,Products!$A:$G,2,FALSE),""))</f>
      </c>
      <c r="I338" s="25">
        <f>IF($G338="","",IFERROR(VLOOKUP($G338,Products!$A:$G,3,FALSE),""))</f>
      </c>
      <c r="L338" s="26">
        <f>IF(OR($D338="",$J338=""),"",ROUND($D338*$J338,2))</f>
      </c>
      <c r="N338" s="27">
        <f>IF(OR($D338="",$M338=""),"",ROUND($D338*$M338,0))</f>
      </c>
      <c r="U338" s="27">
        <f>IF($G338="","",IFERROR(VLOOKUP($G338,Products!$A:$G,4,FALSE),""))</f>
      </c>
      <c r="V338" s="28">
        <f>IF(OR($A338="",$U338=""),"",$A338+IF($B338="",0,$B338)+$U338/24)</f>
      </c>
      <c r="W338" s="27">
        <f>IF($G338="","",IFERROR(VLOOKUP($G338,Products!$A:$G,5,FALSE),""))</f>
      </c>
      <c r="X338" s="29">
        <f>IF(OR($A338="",$W338=""),"",$A338+$W338)</f>
      </c>
    </row>
    <row r="339" spans="3:24" x14ac:dyDescent="0.25">
      <c r="H339" s="25">
        <f>IF($G339="","",IFERROR(VLOOKUP($G339,Products!$A:$G,2,FALSE),""))</f>
      </c>
      <c r="I339" s="25">
        <f>IF($G339="","",IFERROR(VLOOKUP($G339,Products!$A:$G,3,FALSE),""))</f>
      </c>
      <c r="L339" s="26">
        <f>IF(OR($D339="",$J339=""),"",ROUND($D339*$J339,2))</f>
      </c>
      <c r="N339" s="27">
        <f>IF(OR($D339="",$M339=""),"",ROUND($D339*$M339,0))</f>
      </c>
      <c r="U339" s="27">
        <f>IF($G339="","",IFERROR(VLOOKUP($G339,Products!$A:$G,4,FALSE),""))</f>
      </c>
      <c r="V339" s="28">
        <f>IF(OR($A339="",$U339=""),"",$A339+IF($B339="",0,$B339)+$U339/24)</f>
      </c>
      <c r="W339" s="27">
        <f>IF($G339="","",IFERROR(VLOOKUP($G339,Products!$A:$G,5,FALSE),""))</f>
      </c>
      <c r="X339" s="29">
        <f>IF(OR($A339="",$W339=""),"",$A339+$W339)</f>
      </c>
    </row>
    <row r="340" spans="3:24" x14ac:dyDescent="0.25">
      <c r="H340" s="25">
        <f>IF($G340="","",IFERROR(VLOOKUP($G340,Products!$A:$G,2,FALSE),""))</f>
      </c>
      <c r="I340" s="25">
        <f>IF($G340="","",IFERROR(VLOOKUP($G340,Products!$A:$G,3,FALSE),""))</f>
      </c>
      <c r="L340" s="26">
        <f>IF(OR($D340="",$J340=""),"",ROUND($D340*$J340,2))</f>
      </c>
      <c r="N340" s="27">
        <f>IF(OR($D340="",$M340=""),"",ROUND($D340*$M340,0))</f>
      </c>
      <c r="U340" s="27">
        <f>IF($G340="","",IFERROR(VLOOKUP($G340,Products!$A:$G,4,FALSE),""))</f>
      </c>
      <c r="V340" s="28">
        <f>IF(OR($A340="",$U340=""),"",$A340+IF($B340="",0,$B340)+$U340/24)</f>
      </c>
      <c r="W340" s="27">
        <f>IF($G340="","",IFERROR(VLOOKUP($G340,Products!$A:$G,5,FALSE),""))</f>
      </c>
      <c r="X340" s="29">
        <f>IF(OR($A340="",$W340=""),"",$A340+$W340)</f>
      </c>
    </row>
    <row r="341" spans="3:24" x14ac:dyDescent="0.25">
      <c r="H341" s="25">
        <f>IF($G341="","",IFERROR(VLOOKUP($G341,Products!$A:$G,2,FALSE),""))</f>
      </c>
      <c r="I341" s="25">
        <f>IF($G341="","",IFERROR(VLOOKUP($G341,Products!$A:$G,3,FALSE),""))</f>
      </c>
      <c r="L341" s="26">
        <f>IF(OR($D341="",$J341=""),"",ROUND($D341*$J341,2))</f>
      </c>
      <c r="N341" s="27">
        <f>IF(OR($D341="",$M341=""),"",ROUND($D341*$M341,0))</f>
      </c>
      <c r="U341" s="27">
        <f>IF($G341="","",IFERROR(VLOOKUP($G341,Products!$A:$G,4,FALSE),""))</f>
      </c>
      <c r="V341" s="28">
        <f>IF(OR($A341="",$U341=""),"",$A341+IF($B341="",0,$B341)+$U341/24)</f>
      </c>
      <c r="W341" s="27">
        <f>IF($G341="","",IFERROR(VLOOKUP($G341,Products!$A:$G,5,FALSE),""))</f>
      </c>
      <c r="X341" s="29">
        <f>IF(OR($A341="",$W341=""),"",$A341+$W341)</f>
      </c>
    </row>
    <row r="342" spans="3:24" x14ac:dyDescent="0.25">
      <c r="H342" s="25">
        <f>IF($G342="","",IFERROR(VLOOKUP($G342,Products!$A:$G,2,FALSE),""))</f>
      </c>
      <c r="I342" s="25">
        <f>IF($G342="","",IFERROR(VLOOKUP($G342,Products!$A:$G,3,FALSE),""))</f>
      </c>
      <c r="L342" s="26">
        <f>IF(OR($D342="",$J342=""),"",ROUND($D342*$J342,2))</f>
      </c>
      <c r="N342" s="27">
        <f>IF(OR($D342="",$M342=""),"",ROUND($D342*$M342,0))</f>
      </c>
      <c r="U342" s="27">
        <f>IF($G342="","",IFERROR(VLOOKUP($G342,Products!$A:$G,4,FALSE),""))</f>
      </c>
      <c r="V342" s="28">
        <f>IF(OR($A342="",$U342=""),"",$A342+IF($B342="",0,$B342)+$U342/24)</f>
      </c>
      <c r="W342" s="27">
        <f>IF($G342="","",IFERROR(VLOOKUP($G342,Products!$A:$G,5,FALSE),""))</f>
      </c>
      <c r="X342" s="29">
        <f>IF(OR($A342="",$W342=""),"",$A342+$W342)</f>
      </c>
    </row>
    <row r="343" spans="3:24" x14ac:dyDescent="0.25">
      <c r="H343" s="25">
        <f>IF($G343="","",IFERROR(VLOOKUP($G343,Products!$A:$G,2,FALSE),""))</f>
      </c>
      <c r="I343" s="25">
        <f>IF($G343="","",IFERROR(VLOOKUP($G343,Products!$A:$G,3,FALSE),""))</f>
      </c>
      <c r="L343" s="26">
        <f>IF(OR($D343="",$J343=""),"",ROUND($D343*$J343,2))</f>
      </c>
      <c r="N343" s="27">
        <f>IF(OR($D343="",$M343=""),"",ROUND($D343*$M343,0))</f>
      </c>
      <c r="U343" s="27">
        <f>IF($G343="","",IFERROR(VLOOKUP($G343,Products!$A:$G,4,FALSE),""))</f>
      </c>
      <c r="V343" s="28">
        <f>IF(OR($A343="",$U343=""),"",$A343+IF($B343="",0,$B343)+$U343/24)</f>
      </c>
      <c r="W343" s="27">
        <f>IF($G343="","",IFERROR(VLOOKUP($G343,Products!$A:$G,5,FALSE),""))</f>
      </c>
      <c r="X343" s="29">
        <f>IF(OR($A343="",$W343=""),"",$A343+$W343)</f>
      </c>
    </row>
    <row r="344" spans="3:24" x14ac:dyDescent="0.25">
      <c r="H344" s="25">
        <f>IF($G344="","",IFERROR(VLOOKUP($G344,Products!$A:$G,2,FALSE),""))</f>
      </c>
      <c r="I344" s="25">
        <f>IF($G344="","",IFERROR(VLOOKUP($G344,Products!$A:$G,3,FALSE),""))</f>
      </c>
      <c r="L344" s="26">
        <f>IF(OR($D344="",$J344=""),"",ROUND($D344*$J344,2))</f>
      </c>
      <c r="N344" s="27">
        <f>IF(OR($D344="",$M344=""),"",ROUND($D344*$M344,0))</f>
      </c>
      <c r="U344" s="27">
        <f>IF($G344="","",IFERROR(VLOOKUP($G344,Products!$A:$G,4,FALSE),""))</f>
      </c>
      <c r="V344" s="28">
        <f>IF(OR($A344="",$U344=""),"",$A344+IF($B344="",0,$B344)+$U344/24)</f>
      </c>
      <c r="W344" s="27">
        <f>IF($G344="","",IFERROR(VLOOKUP($G344,Products!$A:$G,5,FALSE),""))</f>
      </c>
      <c r="X344" s="29">
        <f>IF(OR($A344="",$W344=""),"",$A344+$W344)</f>
      </c>
    </row>
    <row r="345" spans="3:24" x14ac:dyDescent="0.25">
      <c r="H345" s="25">
        <f>IF($G345="","",IFERROR(VLOOKUP($G345,Products!$A:$G,2,FALSE),""))</f>
      </c>
      <c r="I345" s="25">
        <f>IF($G345="","",IFERROR(VLOOKUP($G345,Products!$A:$G,3,FALSE),""))</f>
      </c>
      <c r="L345" s="26">
        <f>IF(OR($D345="",$J345=""),"",ROUND($D345*$J345,2))</f>
      </c>
      <c r="N345" s="27">
        <f>IF(OR($D345="",$M345=""),"",ROUND($D345*$M345,0))</f>
      </c>
      <c r="U345" s="27">
        <f>IF($G345="","",IFERROR(VLOOKUP($G345,Products!$A:$G,4,FALSE),""))</f>
      </c>
      <c r="V345" s="28">
        <f>IF(OR($A345="",$U345=""),"",$A345+IF($B345="",0,$B345)+$U345/24)</f>
      </c>
      <c r="W345" s="27">
        <f>IF($G345="","",IFERROR(VLOOKUP($G345,Products!$A:$G,5,FALSE),""))</f>
      </c>
      <c r="X345" s="29">
        <f>IF(OR($A345="",$W345=""),"",$A345+$W345)</f>
      </c>
    </row>
    <row r="346" spans="3:24" x14ac:dyDescent="0.25">
      <c r="H346" s="25">
        <f>IF($G346="","",IFERROR(VLOOKUP($G346,Products!$A:$G,2,FALSE),""))</f>
      </c>
      <c r="I346" s="25">
        <f>IF($G346="","",IFERROR(VLOOKUP($G346,Products!$A:$G,3,FALSE),""))</f>
      </c>
      <c r="L346" s="26">
        <f>IF(OR($D346="",$J346=""),"",ROUND($D346*$J346,2))</f>
      </c>
      <c r="N346" s="27">
        <f>IF(OR($D346="",$M346=""),"",ROUND($D346*$M346,0))</f>
      </c>
      <c r="U346" s="27">
        <f>IF($G346="","",IFERROR(VLOOKUP($G346,Products!$A:$G,4,FALSE),""))</f>
      </c>
      <c r="V346" s="28">
        <f>IF(OR($A346="",$U346=""),"",$A346+IF($B346="",0,$B346)+$U346/24)</f>
      </c>
      <c r="W346" s="27">
        <f>IF($G346="","",IFERROR(VLOOKUP($G346,Products!$A:$G,5,FALSE),""))</f>
      </c>
      <c r="X346" s="29">
        <f>IF(OR($A346="",$W346=""),"",$A346+$W346)</f>
      </c>
    </row>
    <row r="347" spans="3:24" x14ac:dyDescent="0.25">
      <c r="H347" s="25">
        <f>IF($G347="","",IFERROR(VLOOKUP($G347,Products!$A:$G,2,FALSE),""))</f>
      </c>
      <c r="I347" s="25">
        <f>IF($G347="","",IFERROR(VLOOKUP($G347,Products!$A:$G,3,FALSE),""))</f>
      </c>
      <c r="L347" s="26">
        <f>IF(OR($D347="",$J347=""),"",ROUND($D347*$J347,2))</f>
      </c>
      <c r="N347" s="27">
        <f>IF(OR($D347="",$M347=""),"",ROUND($D347*$M347,0))</f>
      </c>
      <c r="U347" s="27">
        <f>IF($G347="","",IFERROR(VLOOKUP($G347,Products!$A:$G,4,FALSE),""))</f>
      </c>
      <c r="V347" s="28">
        <f>IF(OR($A347="",$U347=""),"",$A347+IF($B347="",0,$B347)+$U347/24)</f>
      </c>
      <c r="W347" s="27">
        <f>IF($G347="","",IFERROR(VLOOKUP($G347,Products!$A:$G,5,FALSE),""))</f>
      </c>
      <c r="X347" s="29">
        <f>IF(OR($A347="",$W347=""),"",$A347+$W347)</f>
      </c>
    </row>
    <row r="348" spans="3:24" x14ac:dyDescent="0.25">
      <c r="H348" s="25">
        <f>IF($G348="","",IFERROR(VLOOKUP($G348,Products!$A:$G,2,FALSE),""))</f>
      </c>
      <c r="I348" s="25">
        <f>IF($G348="","",IFERROR(VLOOKUP($G348,Products!$A:$G,3,FALSE),""))</f>
      </c>
      <c r="L348" s="26">
        <f>IF(OR($D348="",$J348=""),"",ROUND($D348*$J348,2))</f>
      </c>
      <c r="N348" s="27">
        <f>IF(OR($D348="",$M348=""),"",ROUND($D348*$M348,0))</f>
      </c>
      <c r="U348" s="27">
        <f>IF($G348="","",IFERROR(VLOOKUP($G348,Products!$A:$G,4,FALSE),""))</f>
      </c>
      <c r="V348" s="28">
        <f>IF(OR($A348="",$U348=""),"",$A348+IF($B348="",0,$B348)+$U348/24)</f>
      </c>
      <c r="W348" s="27">
        <f>IF($G348="","",IFERROR(VLOOKUP($G348,Products!$A:$G,5,FALSE),""))</f>
      </c>
      <c r="X348" s="29">
        <f>IF(OR($A348="",$W348=""),"",$A348+$W348)</f>
      </c>
    </row>
    <row r="349" spans="3:24" x14ac:dyDescent="0.25">
      <c r="H349" s="25">
        <f>IF($G349="","",IFERROR(VLOOKUP($G349,Products!$A:$G,2,FALSE),""))</f>
      </c>
      <c r="I349" s="25">
        <f>IF($G349="","",IFERROR(VLOOKUP($G349,Products!$A:$G,3,FALSE),""))</f>
      </c>
      <c r="L349" s="26">
        <f>IF(OR($D349="",$J349=""),"",ROUND($D349*$J349,2))</f>
      </c>
      <c r="N349" s="27">
        <f>IF(OR($D349="",$M349=""),"",ROUND($D349*$M349,0))</f>
      </c>
      <c r="U349" s="27">
        <f>IF($G349="","",IFERROR(VLOOKUP($G349,Products!$A:$G,4,FALSE),""))</f>
      </c>
      <c r="V349" s="28">
        <f>IF(OR($A349="",$U349=""),"",$A349+IF($B349="",0,$B349)+$U349/24)</f>
      </c>
      <c r="W349" s="27">
        <f>IF($G349="","",IFERROR(VLOOKUP($G349,Products!$A:$G,5,FALSE),""))</f>
      </c>
      <c r="X349" s="29">
        <f>IF(OR($A349="",$W349=""),"",$A349+$W349)</f>
      </c>
    </row>
    <row r="350" spans="3:24" x14ac:dyDescent="0.25">
      <c r="H350" s="25">
        <f>IF($G350="","",IFERROR(VLOOKUP($G350,Products!$A:$G,2,FALSE),""))</f>
      </c>
      <c r="I350" s="25">
        <f>IF($G350="","",IFERROR(VLOOKUP($G350,Products!$A:$G,3,FALSE),""))</f>
      </c>
      <c r="L350" s="26">
        <f>IF(OR($D350="",$J350=""),"",ROUND($D350*$J350,2))</f>
      </c>
      <c r="N350" s="27">
        <f>IF(OR($D350="",$M350=""),"",ROUND($D350*$M350,0))</f>
      </c>
      <c r="U350" s="27">
        <f>IF($G350="","",IFERROR(VLOOKUP($G350,Products!$A:$G,4,FALSE),""))</f>
      </c>
      <c r="V350" s="28">
        <f>IF(OR($A350="",$U350=""),"",$A350+IF($B350="",0,$B350)+$U350/24)</f>
      </c>
      <c r="W350" s="27">
        <f>IF($G350="","",IFERROR(VLOOKUP($G350,Products!$A:$G,5,FALSE),""))</f>
      </c>
      <c r="X350" s="29">
        <f>IF(OR($A350="",$W350=""),"",$A350+$W350)</f>
      </c>
    </row>
    <row r="351" spans="3:24" x14ac:dyDescent="0.25">
      <c r="H351" s="25">
        <f>IF($G351="","",IFERROR(VLOOKUP($G351,Products!$A:$G,2,FALSE),""))</f>
      </c>
      <c r="I351" s="25">
        <f>IF($G351="","",IFERROR(VLOOKUP($G351,Products!$A:$G,3,FALSE),""))</f>
      </c>
      <c r="L351" s="26">
        <f>IF(OR($D351="",$J351=""),"",ROUND($D351*$J351,2))</f>
      </c>
      <c r="N351" s="27">
        <f>IF(OR($D351="",$M351=""),"",ROUND($D351*$M351,0))</f>
      </c>
      <c r="U351" s="27">
        <f>IF($G351="","",IFERROR(VLOOKUP($G351,Products!$A:$G,4,FALSE),""))</f>
      </c>
      <c r="V351" s="28">
        <f>IF(OR($A351="",$U351=""),"",$A351+IF($B351="",0,$B351)+$U351/24)</f>
      </c>
      <c r="W351" s="27">
        <f>IF($G351="","",IFERROR(VLOOKUP($G351,Products!$A:$G,5,FALSE),""))</f>
      </c>
      <c r="X351" s="29">
        <f>IF(OR($A351="",$W351=""),"",$A351+$W351)</f>
      </c>
    </row>
    <row r="352" spans="3:24" x14ac:dyDescent="0.25">
      <c r="H352" s="25">
        <f>IF($G352="","",IFERROR(VLOOKUP($G352,Products!$A:$G,2,FALSE),""))</f>
      </c>
      <c r="I352" s="25">
        <f>IF($G352="","",IFERROR(VLOOKUP($G352,Products!$A:$G,3,FALSE),""))</f>
      </c>
      <c r="L352" s="26">
        <f>IF(OR($D352="",$J352=""),"",ROUND($D352*$J352,2))</f>
      </c>
      <c r="N352" s="27">
        <f>IF(OR($D352="",$M352=""),"",ROUND($D352*$M352,0))</f>
      </c>
      <c r="U352" s="27">
        <f>IF($G352="","",IFERROR(VLOOKUP($G352,Products!$A:$G,4,FALSE),""))</f>
      </c>
      <c r="V352" s="28">
        <f>IF(OR($A352="",$U352=""),"",$A352+IF($B352="",0,$B352)+$U352/24)</f>
      </c>
      <c r="W352" s="27">
        <f>IF($G352="","",IFERROR(VLOOKUP($G352,Products!$A:$G,5,FALSE),""))</f>
      </c>
      <c r="X352" s="29">
        <f>IF(OR($A352="",$W352=""),"",$A352+$W352)</f>
      </c>
    </row>
    <row r="353" spans="3:24" x14ac:dyDescent="0.25">
      <c r="H353" s="25">
        <f>IF($G353="","",IFERROR(VLOOKUP($G353,Products!$A:$G,2,FALSE),""))</f>
      </c>
      <c r="I353" s="25">
        <f>IF($G353="","",IFERROR(VLOOKUP($G353,Products!$A:$G,3,FALSE),""))</f>
      </c>
      <c r="L353" s="26">
        <f>IF(OR($D353="",$J353=""),"",ROUND($D353*$J353,2))</f>
      </c>
      <c r="N353" s="27">
        <f>IF(OR($D353="",$M353=""),"",ROUND($D353*$M353,0))</f>
      </c>
      <c r="U353" s="27">
        <f>IF($G353="","",IFERROR(VLOOKUP($G353,Products!$A:$G,4,FALSE),""))</f>
      </c>
      <c r="V353" s="28">
        <f>IF(OR($A353="",$U353=""),"",$A353+IF($B353="",0,$B353)+$U353/24)</f>
      </c>
      <c r="W353" s="27">
        <f>IF($G353="","",IFERROR(VLOOKUP($G353,Products!$A:$G,5,FALSE),""))</f>
      </c>
      <c r="X353" s="29">
        <f>IF(OR($A353="",$W353=""),"",$A353+$W353)</f>
      </c>
    </row>
    <row r="354" spans="3:24" x14ac:dyDescent="0.25">
      <c r="H354" s="25">
        <f>IF($G354="","",IFERROR(VLOOKUP($G354,Products!$A:$G,2,FALSE),""))</f>
      </c>
      <c r="I354" s="25">
        <f>IF($G354="","",IFERROR(VLOOKUP($G354,Products!$A:$G,3,FALSE),""))</f>
      </c>
      <c r="L354" s="26">
        <f>IF(OR($D354="",$J354=""),"",ROUND($D354*$J354,2))</f>
      </c>
      <c r="N354" s="27">
        <f>IF(OR($D354="",$M354=""),"",ROUND($D354*$M354,0))</f>
      </c>
      <c r="U354" s="27">
        <f>IF($G354="","",IFERROR(VLOOKUP($G354,Products!$A:$G,4,FALSE),""))</f>
      </c>
      <c r="V354" s="28">
        <f>IF(OR($A354="",$U354=""),"",$A354+IF($B354="",0,$B354)+$U354/24)</f>
      </c>
      <c r="W354" s="27">
        <f>IF($G354="","",IFERROR(VLOOKUP($G354,Products!$A:$G,5,FALSE),""))</f>
      </c>
      <c r="X354" s="29">
        <f>IF(OR($A354="",$W354=""),"",$A354+$W354)</f>
      </c>
    </row>
    <row r="355" spans="3:24" x14ac:dyDescent="0.25">
      <c r="H355" s="25">
        <f>IF($G355="","",IFERROR(VLOOKUP($G355,Products!$A:$G,2,FALSE),""))</f>
      </c>
      <c r="I355" s="25">
        <f>IF($G355="","",IFERROR(VLOOKUP($G355,Products!$A:$G,3,FALSE),""))</f>
      </c>
      <c r="L355" s="26">
        <f>IF(OR($D355="",$J355=""),"",ROUND($D355*$J355,2))</f>
      </c>
      <c r="N355" s="27">
        <f>IF(OR($D355="",$M355=""),"",ROUND($D355*$M355,0))</f>
      </c>
      <c r="U355" s="27">
        <f>IF($G355="","",IFERROR(VLOOKUP($G355,Products!$A:$G,4,FALSE),""))</f>
      </c>
      <c r="V355" s="28">
        <f>IF(OR($A355="",$U355=""),"",$A355+IF($B355="",0,$B355)+$U355/24)</f>
      </c>
      <c r="W355" s="27">
        <f>IF($G355="","",IFERROR(VLOOKUP($G355,Products!$A:$G,5,FALSE),""))</f>
      </c>
      <c r="X355" s="29">
        <f>IF(OR($A355="",$W355=""),"",$A355+$W355)</f>
      </c>
    </row>
    <row r="356" spans="3:24" x14ac:dyDescent="0.25">
      <c r="H356" s="25">
        <f>IF($G356="","",IFERROR(VLOOKUP($G356,Products!$A:$G,2,FALSE),""))</f>
      </c>
      <c r="I356" s="25">
        <f>IF($G356="","",IFERROR(VLOOKUP($G356,Products!$A:$G,3,FALSE),""))</f>
      </c>
      <c r="L356" s="26">
        <f>IF(OR($D356="",$J356=""),"",ROUND($D356*$J356,2))</f>
      </c>
      <c r="N356" s="27">
        <f>IF(OR($D356="",$M356=""),"",ROUND($D356*$M356,0))</f>
      </c>
      <c r="U356" s="27">
        <f>IF($G356="","",IFERROR(VLOOKUP($G356,Products!$A:$G,4,FALSE),""))</f>
      </c>
      <c r="V356" s="28">
        <f>IF(OR($A356="",$U356=""),"",$A356+IF($B356="",0,$B356)+$U356/24)</f>
      </c>
      <c r="W356" s="27">
        <f>IF($G356="","",IFERROR(VLOOKUP($G356,Products!$A:$G,5,FALSE),""))</f>
      </c>
      <c r="X356" s="29">
        <f>IF(OR($A356="",$W356=""),"",$A356+$W356)</f>
      </c>
    </row>
    <row r="357" spans="3:24" x14ac:dyDescent="0.25">
      <c r="H357" s="25">
        <f>IF($G357="","",IFERROR(VLOOKUP($G357,Products!$A:$G,2,FALSE),""))</f>
      </c>
      <c r="I357" s="25">
        <f>IF($G357="","",IFERROR(VLOOKUP($G357,Products!$A:$G,3,FALSE),""))</f>
      </c>
      <c r="L357" s="26">
        <f>IF(OR($D357="",$J357=""),"",ROUND($D357*$J357,2))</f>
      </c>
      <c r="N357" s="27">
        <f>IF(OR($D357="",$M357=""),"",ROUND($D357*$M357,0))</f>
      </c>
      <c r="U357" s="27">
        <f>IF($G357="","",IFERROR(VLOOKUP($G357,Products!$A:$G,4,FALSE),""))</f>
      </c>
      <c r="V357" s="28">
        <f>IF(OR($A357="",$U357=""),"",$A357+IF($B357="",0,$B357)+$U357/24)</f>
      </c>
      <c r="W357" s="27">
        <f>IF($G357="","",IFERROR(VLOOKUP($G357,Products!$A:$G,5,FALSE),""))</f>
      </c>
      <c r="X357" s="29">
        <f>IF(OR($A357="",$W357=""),"",$A357+$W357)</f>
      </c>
    </row>
    <row r="358" spans="3:24" x14ac:dyDescent="0.25">
      <c r="H358" s="25">
        <f>IF($G358="","",IFERROR(VLOOKUP($G358,Products!$A:$G,2,FALSE),""))</f>
      </c>
      <c r="I358" s="25">
        <f>IF($G358="","",IFERROR(VLOOKUP($G358,Products!$A:$G,3,FALSE),""))</f>
      </c>
      <c r="L358" s="26">
        <f>IF(OR($D358="",$J358=""),"",ROUND($D358*$J358,2))</f>
      </c>
      <c r="N358" s="27">
        <f>IF(OR($D358="",$M358=""),"",ROUND($D358*$M358,0))</f>
      </c>
      <c r="U358" s="27">
        <f>IF($G358="","",IFERROR(VLOOKUP($G358,Products!$A:$G,4,FALSE),""))</f>
      </c>
      <c r="V358" s="28">
        <f>IF(OR($A358="",$U358=""),"",$A358+IF($B358="",0,$B358)+$U358/24)</f>
      </c>
      <c r="W358" s="27">
        <f>IF($G358="","",IFERROR(VLOOKUP($G358,Products!$A:$G,5,FALSE),""))</f>
      </c>
      <c r="X358" s="29">
        <f>IF(OR($A358="",$W358=""),"",$A358+$W358)</f>
      </c>
    </row>
    <row r="359" spans="3:24" x14ac:dyDescent="0.25">
      <c r="H359" s="25">
        <f>IF($G359="","",IFERROR(VLOOKUP($G359,Products!$A:$G,2,FALSE),""))</f>
      </c>
      <c r="I359" s="25">
        <f>IF($G359="","",IFERROR(VLOOKUP($G359,Products!$A:$G,3,FALSE),""))</f>
      </c>
      <c r="L359" s="26">
        <f>IF(OR($D359="",$J359=""),"",ROUND($D359*$J359,2))</f>
      </c>
      <c r="N359" s="27">
        <f>IF(OR($D359="",$M359=""),"",ROUND($D359*$M359,0))</f>
      </c>
      <c r="U359" s="27">
        <f>IF($G359="","",IFERROR(VLOOKUP($G359,Products!$A:$G,4,FALSE),""))</f>
      </c>
      <c r="V359" s="28">
        <f>IF(OR($A359="",$U359=""),"",$A359+IF($B359="",0,$B359)+$U359/24)</f>
      </c>
      <c r="W359" s="27">
        <f>IF($G359="","",IFERROR(VLOOKUP($G359,Products!$A:$G,5,FALSE),""))</f>
      </c>
      <c r="X359" s="29">
        <f>IF(OR($A359="",$W359=""),"",$A359+$W359)</f>
      </c>
    </row>
    <row r="360" spans="3:24" x14ac:dyDescent="0.25">
      <c r="H360" s="25">
        <f>IF($G360="","",IFERROR(VLOOKUP($G360,Products!$A:$G,2,FALSE),""))</f>
      </c>
      <c r="I360" s="25">
        <f>IF($G360="","",IFERROR(VLOOKUP($G360,Products!$A:$G,3,FALSE),""))</f>
      </c>
      <c r="L360" s="26">
        <f>IF(OR($D360="",$J360=""),"",ROUND($D360*$J360,2))</f>
      </c>
      <c r="N360" s="27">
        <f>IF(OR($D360="",$M360=""),"",ROUND($D360*$M360,0))</f>
      </c>
      <c r="U360" s="27">
        <f>IF($G360="","",IFERROR(VLOOKUP($G360,Products!$A:$G,4,FALSE),""))</f>
      </c>
      <c r="V360" s="28">
        <f>IF(OR($A360="",$U360=""),"",$A360+IF($B360="",0,$B360)+$U360/24)</f>
      </c>
      <c r="W360" s="27">
        <f>IF($G360="","",IFERROR(VLOOKUP($G360,Products!$A:$G,5,FALSE),""))</f>
      </c>
      <c r="X360" s="29">
        <f>IF(OR($A360="",$W360=""),"",$A360+$W360)</f>
      </c>
    </row>
    <row r="361" spans="3:24" x14ac:dyDescent="0.25">
      <c r="H361" s="25">
        <f>IF($G361="","",IFERROR(VLOOKUP($G361,Products!$A:$G,2,FALSE),""))</f>
      </c>
      <c r="I361" s="25">
        <f>IF($G361="","",IFERROR(VLOOKUP($G361,Products!$A:$G,3,FALSE),""))</f>
      </c>
      <c r="L361" s="26">
        <f>IF(OR($D361="",$J361=""),"",ROUND($D361*$J361,2))</f>
      </c>
      <c r="N361" s="27">
        <f>IF(OR($D361="",$M361=""),"",ROUND($D361*$M361,0))</f>
      </c>
      <c r="U361" s="27">
        <f>IF($G361="","",IFERROR(VLOOKUP($G361,Products!$A:$G,4,FALSE),""))</f>
      </c>
      <c r="V361" s="28">
        <f>IF(OR($A361="",$U361=""),"",$A361+IF($B361="",0,$B361)+$U361/24)</f>
      </c>
      <c r="W361" s="27">
        <f>IF($G361="","",IFERROR(VLOOKUP($G361,Products!$A:$G,5,FALSE),""))</f>
      </c>
      <c r="X361" s="29">
        <f>IF(OR($A361="",$W361=""),"",$A361+$W361)</f>
      </c>
    </row>
    <row r="362" spans="3:24" x14ac:dyDescent="0.25">
      <c r="H362" s="25">
        <f>IF($G362="","",IFERROR(VLOOKUP($G362,Products!$A:$G,2,FALSE),""))</f>
      </c>
      <c r="I362" s="25">
        <f>IF($G362="","",IFERROR(VLOOKUP($G362,Products!$A:$G,3,FALSE),""))</f>
      </c>
      <c r="L362" s="26">
        <f>IF(OR($D362="",$J362=""),"",ROUND($D362*$J362,2))</f>
      </c>
      <c r="N362" s="27">
        <f>IF(OR($D362="",$M362=""),"",ROUND($D362*$M362,0))</f>
      </c>
      <c r="U362" s="27">
        <f>IF($G362="","",IFERROR(VLOOKUP($G362,Products!$A:$G,4,FALSE),""))</f>
      </c>
      <c r="V362" s="28">
        <f>IF(OR($A362="",$U362=""),"",$A362+IF($B362="",0,$B362)+$U362/24)</f>
      </c>
      <c r="W362" s="27">
        <f>IF($G362="","",IFERROR(VLOOKUP($G362,Products!$A:$G,5,FALSE),""))</f>
      </c>
      <c r="X362" s="29">
        <f>IF(OR($A362="",$W362=""),"",$A362+$W362)</f>
      </c>
    </row>
    <row r="363" spans="3:24" x14ac:dyDescent="0.25">
      <c r="H363" s="25">
        <f>IF($G363="","",IFERROR(VLOOKUP($G363,Products!$A:$G,2,FALSE),""))</f>
      </c>
      <c r="I363" s="25">
        <f>IF($G363="","",IFERROR(VLOOKUP($G363,Products!$A:$G,3,FALSE),""))</f>
      </c>
      <c r="L363" s="26">
        <f>IF(OR($D363="",$J363=""),"",ROUND($D363*$J363,2))</f>
      </c>
      <c r="N363" s="27">
        <f>IF(OR($D363="",$M363=""),"",ROUND($D363*$M363,0))</f>
      </c>
      <c r="U363" s="27">
        <f>IF($G363="","",IFERROR(VLOOKUP($G363,Products!$A:$G,4,FALSE),""))</f>
      </c>
      <c r="V363" s="28">
        <f>IF(OR($A363="",$U363=""),"",$A363+IF($B363="",0,$B363)+$U363/24)</f>
      </c>
      <c r="W363" s="27">
        <f>IF($G363="","",IFERROR(VLOOKUP($G363,Products!$A:$G,5,FALSE),""))</f>
      </c>
      <c r="X363" s="29">
        <f>IF(OR($A363="",$W363=""),"",$A363+$W363)</f>
      </c>
    </row>
    <row r="364" spans="3:24" x14ac:dyDescent="0.25">
      <c r="H364" s="25">
        <f>IF($G364="","",IFERROR(VLOOKUP($G364,Products!$A:$G,2,FALSE),""))</f>
      </c>
      <c r="I364" s="25">
        <f>IF($G364="","",IFERROR(VLOOKUP($G364,Products!$A:$G,3,FALSE),""))</f>
      </c>
      <c r="L364" s="26">
        <f>IF(OR($D364="",$J364=""),"",ROUND($D364*$J364,2))</f>
      </c>
      <c r="N364" s="27">
        <f>IF(OR($D364="",$M364=""),"",ROUND($D364*$M364,0))</f>
      </c>
      <c r="U364" s="27">
        <f>IF($G364="","",IFERROR(VLOOKUP($G364,Products!$A:$G,4,FALSE),""))</f>
      </c>
      <c r="V364" s="28">
        <f>IF(OR($A364="",$U364=""),"",$A364+IF($B364="",0,$B364)+$U364/24)</f>
      </c>
      <c r="W364" s="27">
        <f>IF($G364="","",IFERROR(VLOOKUP($G364,Products!$A:$G,5,FALSE),""))</f>
      </c>
      <c r="X364" s="29">
        <f>IF(OR($A364="",$W364=""),"",$A364+$W364)</f>
      </c>
    </row>
    <row r="365" spans="3:24" x14ac:dyDescent="0.25">
      <c r="H365" s="25">
        <f>IF($G365="","",IFERROR(VLOOKUP($G365,Products!$A:$G,2,FALSE),""))</f>
      </c>
      <c r="I365" s="25">
        <f>IF($G365="","",IFERROR(VLOOKUP($G365,Products!$A:$G,3,FALSE),""))</f>
      </c>
      <c r="L365" s="26">
        <f>IF(OR($D365="",$J365=""),"",ROUND($D365*$J365,2))</f>
      </c>
      <c r="N365" s="27">
        <f>IF(OR($D365="",$M365=""),"",ROUND($D365*$M365,0))</f>
      </c>
      <c r="U365" s="27">
        <f>IF($G365="","",IFERROR(VLOOKUP($G365,Products!$A:$G,4,FALSE),""))</f>
      </c>
      <c r="V365" s="28">
        <f>IF(OR($A365="",$U365=""),"",$A365+IF($B365="",0,$B365)+$U365/24)</f>
      </c>
      <c r="W365" s="27">
        <f>IF($G365="","",IFERROR(VLOOKUP($G365,Products!$A:$G,5,FALSE),""))</f>
      </c>
      <c r="X365" s="29">
        <f>IF(OR($A365="",$W365=""),"",$A365+$W365)</f>
      </c>
    </row>
    <row r="366" spans="3:24" x14ac:dyDescent="0.25">
      <c r="H366" s="25">
        <f>IF($G366="","",IFERROR(VLOOKUP($G366,Products!$A:$G,2,FALSE),""))</f>
      </c>
      <c r="I366" s="25">
        <f>IF($G366="","",IFERROR(VLOOKUP($G366,Products!$A:$G,3,FALSE),""))</f>
      </c>
      <c r="L366" s="26">
        <f>IF(OR($D366="",$J366=""),"",ROUND($D366*$J366,2))</f>
      </c>
      <c r="N366" s="27">
        <f>IF(OR($D366="",$M366=""),"",ROUND($D366*$M366,0))</f>
      </c>
      <c r="U366" s="27">
        <f>IF($G366="","",IFERROR(VLOOKUP($G366,Products!$A:$G,4,FALSE),""))</f>
      </c>
      <c r="V366" s="28">
        <f>IF(OR($A366="",$U366=""),"",$A366+IF($B366="",0,$B366)+$U366/24)</f>
      </c>
      <c r="W366" s="27">
        <f>IF($G366="","",IFERROR(VLOOKUP($G366,Products!$A:$G,5,FALSE),""))</f>
      </c>
      <c r="X366" s="29">
        <f>IF(OR($A366="",$W366=""),"",$A366+$W366)</f>
      </c>
    </row>
    <row r="367" spans="3:24" x14ac:dyDescent="0.25">
      <c r="H367" s="25">
        <f>IF($G367="","",IFERROR(VLOOKUP($G367,Products!$A:$G,2,FALSE),""))</f>
      </c>
      <c r="I367" s="25">
        <f>IF($G367="","",IFERROR(VLOOKUP($G367,Products!$A:$G,3,FALSE),""))</f>
      </c>
      <c r="L367" s="26">
        <f>IF(OR($D367="",$J367=""),"",ROUND($D367*$J367,2))</f>
      </c>
      <c r="N367" s="27">
        <f>IF(OR($D367="",$M367=""),"",ROUND($D367*$M367,0))</f>
      </c>
      <c r="U367" s="27">
        <f>IF($G367="","",IFERROR(VLOOKUP($G367,Products!$A:$G,4,FALSE),""))</f>
      </c>
      <c r="V367" s="28">
        <f>IF(OR($A367="",$U367=""),"",$A367+IF($B367="",0,$B367)+$U367/24)</f>
      </c>
      <c r="W367" s="27">
        <f>IF($G367="","",IFERROR(VLOOKUP($G367,Products!$A:$G,5,FALSE),""))</f>
      </c>
      <c r="X367" s="29">
        <f>IF(OR($A367="",$W367=""),"",$A367+$W367)</f>
      </c>
    </row>
    <row r="368" spans="3:24" x14ac:dyDescent="0.25">
      <c r="H368" s="25">
        <f>IF($G368="","",IFERROR(VLOOKUP($G368,Products!$A:$G,2,FALSE),""))</f>
      </c>
      <c r="I368" s="25">
        <f>IF($G368="","",IFERROR(VLOOKUP($G368,Products!$A:$G,3,FALSE),""))</f>
      </c>
      <c r="L368" s="26">
        <f>IF(OR($D368="",$J368=""),"",ROUND($D368*$J368,2))</f>
      </c>
      <c r="N368" s="27">
        <f>IF(OR($D368="",$M368=""),"",ROUND($D368*$M368,0))</f>
      </c>
      <c r="U368" s="27">
        <f>IF($G368="","",IFERROR(VLOOKUP($G368,Products!$A:$G,4,FALSE),""))</f>
      </c>
      <c r="V368" s="28">
        <f>IF(OR($A368="",$U368=""),"",$A368+IF($B368="",0,$B368)+$U368/24)</f>
      </c>
      <c r="W368" s="27">
        <f>IF($G368="","",IFERROR(VLOOKUP($G368,Products!$A:$G,5,FALSE),""))</f>
      </c>
      <c r="X368" s="29">
        <f>IF(OR($A368="",$W368=""),"",$A368+$W368)</f>
      </c>
    </row>
    <row r="369" spans="3:24" x14ac:dyDescent="0.25">
      <c r="H369" s="25">
        <f>IF($G369="","",IFERROR(VLOOKUP($G369,Products!$A:$G,2,FALSE),""))</f>
      </c>
      <c r="I369" s="25">
        <f>IF($G369="","",IFERROR(VLOOKUP($G369,Products!$A:$G,3,FALSE),""))</f>
      </c>
      <c r="L369" s="26">
        <f>IF(OR($D369="",$J369=""),"",ROUND($D369*$J369,2))</f>
      </c>
      <c r="N369" s="27">
        <f>IF(OR($D369="",$M369=""),"",ROUND($D369*$M369,0))</f>
      </c>
      <c r="U369" s="27">
        <f>IF($G369="","",IFERROR(VLOOKUP($G369,Products!$A:$G,4,FALSE),""))</f>
      </c>
      <c r="V369" s="28">
        <f>IF(OR($A369="",$U369=""),"",$A369+IF($B369="",0,$B369)+$U369/24)</f>
      </c>
      <c r="W369" s="27">
        <f>IF($G369="","",IFERROR(VLOOKUP($G369,Products!$A:$G,5,FALSE),""))</f>
      </c>
      <c r="X369" s="29">
        <f>IF(OR($A369="",$W369=""),"",$A369+$W369)</f>
      </c>
    </row>
    <row r="370" spans="3:24" x14ac:dyDescent="0.25">
      <c r="H370" s="25">
        <f>IF($G370="","",IFERROR(VLOOKUP($G370,Products!$A:$G,2,FALSE),""))</f>
      </c>
      <c r="I370" s="25">
        <f>IF($G370="","",IFERROR(VLOOKUP($G370,Products!$A:$G,3,FALSE),""))</f>
      </c>
      <c r="L370" s="26">
        <f>IF(OR($D370="",$J370=""),"",ROUND($D370*$J370,2))</f>
      </c>
      <c r="N370" s="27">
        <f>IF(OR($D370="",$M370=""),"",ROUND($D370*$M370,0))</f>
      </c>
      <c r="U370" s="27">
        <f>IF($G370="","",IFERROR(VLOOKUP($G370,Products!$A:$G,4,FALSE),""))</f>
      </c>
      <c r="V370" s="28">
        <f>IF(OR($A370="",$U370=""),"",$A370+IF($B370="",0,$B370)+$U370/24)</f>
      </c>
      <c r="W370" s="27">
        <f>IF($G370="","",IFERROR(VLOOKUP($G370,Products!$A:$G,5,FALSE),""))</f>
      </c>
      <c r="X370" s="29">
        <f>IF(OR($A370="",$W370=""),"",$A370+$W370)</f>
      </c>
    </row>
    <row r="371" spans="3:24" x14ac:dyDescent="0.25">
      <c r="H371" s="25">
        <f>IF($G371="","",IFERROR(VLOOKUP($G371,Products!$A:$G,2,FALSE),""))</f>
      </c>
      <c r="I371" s="25">
        <f>IF($G371="","",IFERROR(VLOOKUP($G371,Products!$A:$G,3,FALSE),""))</f>
      </c>
      <c r="L371" s="26">
        <f>IF(OR($D371="",$J371=""),"",ROUND($D371*$J371,2))</f>
      </c>
      <c r="N371" s="27">
        <f>IF(OR($D371="",$M371=""),"",ROUND($D371*$M371,0))</f>
      </c>
      <c r="U371" s="27">
        <f>IF($G371="","",IFERROR(VLOOKUP($G371,Products!$A:$G,4,FALSE),""))</f>
      </c>
      <c r="V371" s="28">
        <f>IF(OR($A371="",$U371=""),"",$A371+IF($B371="",0,$B371)+$U371/24)</f>
      </c>
      <c r="W371" s="27">
        <f>IF($G371="","",IFERROR(VLOOKUP($G371,Products!$A:$G,5,FALSE),""))</f>
      </c>
      <c r="X371" s="29">
        <f>IF(OR($A371="",$W371=""),"",$A371+$W371)</f>
      </c>
    </row>
    <row r="372" spans="3:24" x14ac:dyDescent="0.25">
      <c r="H372" s="25">
        <f>IF($G372="","",IFERROR(VLOOKUP($G372,Products!$A:$G,2,FALSE),""))</f>
      </c>
      <c r="I372" s="25">
        <f>IF($G372="","",IFERROR(VLOOKUP($G372,Products!$A:$G,3,FALSE),""))</f>
      </c>
      <c r="L372" s="26">
        <f>IF(OR($D372="",$J372=""),"",ROUND($D372*$J372,2))</f>
      </c>
      <c r="N372" s="27">
        <f>IF(OR($D372="",$M372=""),"",ROUND($D372*$M372,0))</f>
      </c>
      <c r="U372" s="27">
        <f>IF($G372="","",IFERROR(VLOOKUP($G372,Products!$A:$G,4,FALSE),""))</f>
      </c>
      <c r="V372" s="28">
        <f>IF(OR($A372="",$U372=""),"",$A372+IF($B372="",0,$B372)+$U372/24)</f>
      </c>
      <c r="W372" s="27">
        <f>IF($G372="","",IFERROR(VLOOKUP($G372,Products!$A:$G,5,FALSE),""))</f>
      </c>
      <c r="X372" s="29">
        <f>IF(OR($A372="",$W372=""),"",$A372+$W372)</f>
      </c>
    </row>
    <row r="373" spans="3:24" x14ac:dyDescent="0.25">
      <c r="H373" s="25">
        <f>IF($G373="","",IFERROR(VLOOKUP($G373,Products!$A:$G,2,FALSE),""))</f>
      </c>
      <c r="I373" s="25">
        <f>IF($G373="","",IFERROR(VLOOKUP($G373,Products!$A:$G,3,FALSE),""))</f>
      </c>
      <c r="L373" s="26">
        <f>IF(OR($D373="",$J373=""),"",ROUND($D373*$J373,2))</f>
      </c>
      <c r="N373" s="27">
        <f>IF(OR($D373="",$M373=""),"",ROUND($D373*$M373,0))</f>
      </c>
      <c r="U373" s="27">
        <f>IF($G373="","",IFERROR(VLOOKUP($G373,Products!$A:$G,4,FALSE),""))</f>
      </c>
      <c r="V373" s="28">
        <f>IF(OR($A373="",$U373=""),"",$A373+IF($B373="",0,$B373)+$U373/24)</f>
      </c>
      <c r="W373" s="27">
        <f>IF($G373="","",IFERROR(VLOOKUP($G373,Products!$A:$G,5,FALSE),""))</f>
      </c>
      <c r="X373" s="29">
        <f>IF(OR($A373="",$W373=""),"",$A373+$W373)</f>
      </c>
    </row>
    <row r="374" spans="3:24" x14ac:dyDescent="0.25">
      <c r="H374" s="25">
        <f>IF($G374="","",IFERROR(VLOOKUP($G374,Products!$A:$G,2,FALSE),""))</f>
      </c>
      <c r="I374" s="25">
        <f>IF($G374="","",IFERROR(VLOOKUP($G374,Products!$A:$G,3,FALSE),""))</f>
      </c>
      <c r="L374" s="26">
        <f>IF(OR($D374="",$J374=""),"",ROUND($D374*$J374,2))</f>
      </c>
      <c r="N374" s="27">
        <f>IF(OR($D374="",$M374=""),"",ROUND($D374*$M374,0))</f>
      </c>
      <c r="U374" s="27">
        <f>IF($G374="","",IFERROR(VLOOKUP($G374,Products!$A:$G,4,FALSE),""))</f>
      </c>
      <c r="V374" s="28">
        <f>IF(OR($A374="",$U374=""),"",$A374+IF($B374="",0,$B374)+$U374/24)</f>
      </c>
      <c r="W374" s="27">
        <f>IF($G374="","",IFERROR(VLOOKUP($G374,Products!$A:$G,5,FALSE),""))</f>
      </c>
      <c r="X374" s="29">
        <f>IF(OR($A374="",$W374=""),"",$A374+$W374)</f>
      </c>
    </row>
    <row r="375" spans="3:24" x14ac:dyDescent="0.25">
      <c r="H375" s="25">
        <f>IF($G375="","",IFERROR(VLOOKUP($G375,Products!$A:$G,2,FALSE),""))</f>
      </c>
      <c r="I375" s="25">
        <f>IF($G375="","",IFERROR(VLOOKUP($G375,Products!$A:$G,3,FALSE),""))</f>
      </c>
      <c r="L375" s="26">
        <f>IF(OR($D375="",$J375=""),"",ROUND($D375*$J375,2))</f>
      </c>
      <c r="N375" s="27">
        <f>IF(OR($D375="",$M375=""),"",ROUND($D375*$M375,0))</f>
      </c>
      <c r="U375" s="27">
        <f>IF($G375="","",IFERROR(VLOOKUP($G375,Products!$A:$G,4,FALSE),""))</f>
      </c>
      <c r="V375" s="28">
        <f>IF(OR($A375="",$U375=""),"",$A375+IF($B375="",0,$B375)+$U375/24)</f>
      </c>
      <c r="W375" s="27">
        <f>IF($G375="","",IFERROR(VLOOKUP($G375,Products!$A:$G,5,FALSE),""))</f>
      </c>
      <c r="X375" s="29">
        <f>IF(OR($A375="",$W375=""),"",$A375+$W375)</f>
      </c>
    </row>
    <row r="376" spans="3:24" x14ac:dyDescent="0.25">
      <c r="H376" s="25">
        <f>IF($G376="","",IFERROR(VLOOKUP($G376,Products!$A:$G,2,FALSE),""))</f>
      </c>
      <c r="I376" s="25">
        <f>IF($G376="","",IFERROR(VLOOKUP($G376,Products!$A:$G,3,FALSE),""))</f>
      </c>
      <c r="L376" s="26">
        <f>IF(OR($D376="",$J376=""),"",ROUND($D376*$J376,2))</f>
      </c>
      <c r="N376" s="27">
        <f>IF(OR($D376="",$M376=""),"",ROUND($D376*$M376,0))</f>
      </c>
      <c r="U376" s="27">
        <f>IF($G376="","",IFERROR(VLOOKUP($G376,Products!$A:$G,4,FALSE),""))</f>
      </c>
      <c r="V376" s="28">
        <f>IF(OR($A376="",$U376=""),"",$A376+IF($B376="",0,$B376)+$U376/24)</f>
      </c>
      <c r="W376" s="27">
        <f>IF($G376="","",IFERROR(VLOOKUP($G376,Products!$A:$G,5,FALSE),""))</f>
      </c>
      <c r="X376" s="29">
        <f>IF(OR($A376="",$W376=""),"",$A376+$W376)</f>
      </c>
    </row>
    <row r="377" spans="3:24" x14ac:dyDescent="0.25">
      <c r="H377" s="25">
        <f>IF($G377="","",IFERROR(VLOOKUP($G377,Products!$A:$G,2,FALSE),""))</f>
      </c>
      <c r="I377" s="25">
        <f>IF($G377="","",IFERROR(VLOOKUP($G377,Products!$A:$G,3,FALSE),""))</f>
      </c>
      <c r="L377" s="26">
        <f>IF(OR($D377="",$J377=""),"",ROUND($D377*$J377,2))</f>
      </c>
      <c r="N377" s="27">
        <f>IF(OR($D377="",$M377=""),"",ROUND($D377*$M377,0))</f>
      </c>
      <c r="U377" s="27">
        <f>IF($G377="","",IFERROR(VLOOKUP($G377,Products!$A:$G,4,FALSE),""))</f>
      </c>
      <c r="V377" s="28">
        <f>IF(OR($A377="",$U377=""),"",$A377+IF($B377="",0,$B377)+$U377/24)</f>
      </c>
      <c r="W377" s="27">
        <f>IF($G377="","",IFERROR(VLOOKUP($G377,Products!$A:$G,5,FALSE),""))</f>
      </c>
      <c r="X377" s="29">
        <f>IF(OR($A377="",$W377=""),"",$A377+$W377)</f>
      </c>
    </row>
    <row r="378" spans="3:24" x14ac:dyDescent="0.25">
      <c r="H378" s="25">
        <f>IF($G378="","",IFERROR(VLOOKUP($G378,Products!$A:$G,2,FALSE),""))</f>
      </c>
      <c r="I378" s="25">
        <f>IF($G378="","",IFERROR(VLOOKUP($G378,Products!$A:$G,3,FALSE),""))</f>
      </c>
      <c r="L378" s="26">
        <f>IF(OR($D378="",$J378=""),"",ROUND($D378*$J378,2))</f>
      </c>
      <c r="N378" s="27">
        <f>IF(OR($D378="",$M378=""),"",ROUND($D378*$M378,0))</f>
      </c>
      <c r="U378" s="27">
        <f>IF($G378="","",IFERROR(VLOOKUP($G378,Products!$A:$G,4,FALSE),""))</f>
      </c>
      <c r="V378" s="28">
        <f>IF(OR($A378="",$U378=""),"",$A378+IF($B378="",0,$B378)+$U378/24)</f>
      </c>
      <c r="W378" s="27">
        <f>IF($G378="","",IFERROR(VLOOKUP($G378,Products!$A:$G,5,FALSE),""))</f>
      </c>
      <c r="X378" s="29">
        <f>IF(OR($A378="",$W378=""),"",$A378+$W378)</f>
      </c>
    </row>
    <row r="379" spans="3:24" x14ac:dyDescent="0.25">
      <c r="H379" s="25">
        <f>IF($G379="","",IFERROR(VLOOKUP($G379,Products!$A:$G,2,FALSE),""))</f>
      </c>
      <c r="I379" s="25">
        <f>IF($G379="","",IFERROR(VLOOKUP($G379,Products!$A:$G,3,FALSE),""))</f>
      </c>
      <c r="L379" s="26">
        <f>IF(OR($D379="",$J379=""),"",ROUND($D379*$J379,2))</f>
      </c>
      <c r="N379" s="27">
        <f>IF(OR($D379="",$M379=""),"",ROUND($D379*$M379,0))</f>
      </c>
      <c r="U379" s="27">
        <f>IF($G379="","",IFERROR(VLOOKUP($G379,Products!$A:$G,4,FALSE),""))</f>
      </c>
      <c r="V379" s="28">
        <f>IF(OR($A379="",$U379=""),"",$A379+IF($B379="",0,$B379)+$U379/24)</f>
      </c>
      <c r="W379" s="27">
        <f>IF($G379="","",IFERROR(VLOOKUP($G379,Products!$A:$G,5,FALSE),""))</f>
      </c>
      <c r="X379" s="29">
        <f>IF(OR($A379="",$W379=""),"",$A379+$W379)</f>
      </c>
    </row>
    <row r="380" spans="3:24" x14ac:dyDescent="0.25">
      <c r="H380" s="25">
        <f>IF($G380="","",IFERROR(VLOOKUP($G380,Products!$A:$G,2,FALSE),""))</f>
      </c>
      <c r="I380" s="25">
        <f>IF($G380="","",IFERROR(VLOOKUP($G380,Products!$A:$G,3,FALSE),""))</f>
      </c>
      <c r="L380" s="26">
        <f>IF(OR($D380="",$J380=""),"",ROUND($D380*$J380,2))</f>
      </c>
      <c r="N380" s="27">
        <f>IF(OR($D380="",$M380=""),"",ROUND($D380*$M380,0))</f>
      </c>
      <c r="U380" s="27">
        <f>IF($G380="","",IFERROR(VLOOKUP($G380,Products!$A:$G,4,FALSE),""))</f>
      </c>
      <c r="V380" s="28">
        <f>IF(OR($A380="",$U380=""),"",$A380+IF($B380="",0,$B380)+$U380/24)</f>
      </c>
      <c r="W380" s="27">
        <f>IF($G380="","",IFERROR(VLOOKUP($G380,Products!$A:$G,5,FALSE),""))</f>
      </c>
      <c r="X380" s="29">
        <f>IF(OR($A380="",$W380=""),"",$A380+$W380)</f>
      </c>
    </row>
    <row r="381" spans="3:24" x14ac:dyDescent="0.25">
      <c r="H381" s="25">
        <f>IF($G381="","",IFERROR(VLOOKUP($G381,Products!$A:$G,2,FALSE),""))</f>
      </c>
      <c r="I381" s="25">
        <f>IF($G381="","",IFERROR(VLOOKUP($G381,Products!$A:$G,3,FALSE),""))</f>
      </c>
      <c r="L381" s="26">
        <f>IF(OR($D381="",$J381=""),"",ROUND($D381*$J381,2))</f>
      </c>
      <c r="N381" s="27">
        <f>IF(OR($D381="",$M381=""),"",ROUND($D381*$M381,0))</f>
      </c>
      <c r="U381" s="27">
        <f>IF($G381="","",IFERROR(VLOOKUP($G381,Products!$A:$G,4,FALSE),""))</f>
      </c>
      <c r="V381" s="28">
        <f>IF(OR($A381="",$U381=""),"",$A381+IF($B381="",0,$B381)+$U381/24)</f>
      </c>
      <c r="W381" s="27">
        <f>IF($G381="","",IFERROR(VLOOKUP($G381,Products!$A:$G,5,FALSE),""))</f>
      </c>
      <c r="X381" s="29">
        <f>IF(OR($A381="",$W381=""),"",$A381+$W381)</f>
      </c>
    </row>
    <row r="382" spans="3:24" x14ac:dyDescent="0.25">
      <c r="H382" s="25">
        <f>IF($G382="","",IFERROR(VLOOKUP($G382,Products!$A:$G,2,FALSE),""))</f>
      </c>
      <c r="I382" s="25">
        <f>IF($G382="","",IFERROR(VLOOKUP($G382,Products!$A:$G,3,FALSE),""))</f>
      </c>
      <c r="L382" s="26">
        <f>IF(OR($D382="",$J382=""),"",ROUND($D382*$J382,2))</f>
      </c>
      <c r="N382" s="27">
        <f>IF(OR($D382="",$M382=""),"",ROUND($D382*$M382,0))</f>
      </c>
      <c r="U382" s="27">
        <f>IF($G382="","",IFERROR(VLOOKUP($G382,Products!$A:$G,4,FALSE),""))</f>
      </c>
      <c r="V382" s="28">
        <f>IF(OR($A382="",$U382=""),"",$A382+IF($B382="",0,$B382)+$U382/24)</f>
      </c>
      <c r="W382" s="27">
        <f>IF($G382="","",IFERROR(VLOOKUP($G382,Products!$A:$G,5,FALSE),""))</f>
      </c>
      <c r="X382" s="29">
        <f>IF(OR($A382="",$W382=""),"",$A382+$W382)</f>
      </c>
    </row>
    <row r="383" spans="3:24" x14ac:dyDescent="0.25">
      <c r="H383" s="25">
        <f>IF($G383="","",IFERROR(VLOOKUP($G383,Products!$A:$G,2,FALSE),""))</f>
      </c>
      <c r="I383" s="25">
        <f>IF($G383="","",IFERROR(VLOOKUP($G383,Products!$A:$G,3,FALSE),""))</f>
      </c>
      <c r="L383" s="26">
        <f>IF(OR($D383="",$J383=""),"",ROUND($D383*$J383,2))</f>
      </c>
      <c r="N383" s="27">
        <f>IF(OR($D383="",$M383=""),"",ROUND($D383*$M383,0))</f>
      </c>
      <c r="U383" s="27">
        <f>IF($G383="","",IFERROR(VLOOKUP($G383,Products!$A:$G,4,FALSE),""))</f>
      </c>
      <c r="V383" s="28">
        <f>IF(OR($A383="",$U383=""),"",$A383+IF($B383="",0,$B383)+$U383/24)</f>
      </c>
      <c r="W383" s="27">
        <f>IF($G383="","",IFERROR(VLOOKUP($G383,Products!$A:$G,5,FALSE),""))</f>
      </c>
      <c r="X383" s="29">
        <f>IF(OR($A383="",$W383=""),"",$A383+$W383)</f>
      </c>
    </row>
    <row r="384" spans="3:24" x14ac:dyDescent="0.25">
      <c r="H384" s="25">
        <f>IF($G384="","",IFERROR(VLOOKUP($G384,Products!$A:$G,2,FALSE),""))</f>
      </c>
      <c r="I384" s="25">
        <f>IF($G384="","",IFERROR(VLOOKUP($G384,Products!$A:$G,3,FALSE),""))</f>
      </c>
      <c r="L384" s="26">
        <f>IF(OR($D384="",$J384=""),"",ROUND($D384*$J384,2))</f>
      </c>
      <c r="N384" s="27">
        <f>IF(OR($D384="",$M384=""),"",ROUND($D384*$M384,0))</f>
      </c>
      <c r="U384" s="27">
        <f>IF($G384="","",IFERROR(VLOOKUP($G384,Products!$A:$G,4,FALSE),""))</f>
      </c>
      <c r="V384" s="28">
        <f>IF(OR($A384="",$U384=""),"",$A384+IF($B384="",0,$B384)+$U384/24)</f>
      </c>
      <c r="W384" s="27">
        <f>IF($G384="","",IFERROR(VLOOKUP($G384,Products!$A:$G,5,FALSE),""))</f>
      </c>
      <c r="X384" s="29">
        <f>IF(OR($A384="",$W384=""),"",$A384+$W384)</f>
      </c>
    </row>
    <row r="385" spans="3:24" x14ac:dyDescent="0.25">
      <c r="H385" s="25">
        <f>IF($G385="","",IFERROR(VLOOKUP($G385,Products!$A:$G,2,FALSE),""))</f>
      </c>
      <c r="I385" s="25">
        <f>IF($G385="","",IFERROR(VLOOKUP($G385,Products!$A:$G,3,FALSE),""))</f>
      </c>
      <c r="L385" s="26">
        <f>IF(OR($D385="",$J385=""),"",ROUND($D385*$J385,2))</f>
      </c>
      <c r="N385" s="27">
        <f>IF(OR($D385="",$M385=""),"",ROUND($D385*$M385,0))</f>
      </c>
      <c r="U385" s="27">
        <f>IF($G385="","",IFERROR(VLOOKUP($G385,Products!$A:$G,4,FALSE),""))</f>
      </c>
      <c r="V385" s="28">
        <f>IF(OR($A385="",$U385=""),"",$A385+IF($B385="",0,$B385)+$U385/24)</f>
      </c>
      <c r="W385" s="27">
        <f>IF($G385="","",IFERROR(VLOOKUP($G385,Products!$A:$G,5,FALSE),""))</f>
      </c>
      <c r="X385" s="29">
        <f>IF(OR($A385="",$W385=""),"",$A385+$W385)</f>
      </c>
    </row>
    <row r="386" spans="3:24" x14ac:dyDescent="0.25">
      <c r="H386" s="25">
        <f>IF($G386="","",IFERROR(VLOOKUP($G386,Products!$A:$G,2,FALSE),""))</f>
      </c>
      <c r="I386" s="25">
        <f>IF($G386="","",IFERROR(VLOOKUP($G386,Products!$A:$G,3,FALSE),""))</f>
      </c>
      <c r="L386" s="26">
        <f>IF(OR($D386="",$J386=""),"",ROUND($D386*$J386,2))</f>
      </c>
      <c r="N386" s="27">
        <f>IF(OR($D386="",$M386=""),"",ROUND($D386*$M386,0))</f>
      </c>
      <c r="U386" s="27">
        <f>IF($G386="","",IFERROR(VLOOKUP($G386,Products!$A:$G,4,FALSE),""))</f>
      </c>
      <c r="V386" s="28">
        <f>IF(OR($A386="",$U386=""),"",$A386+IF($B386="",0,$B386)+$U386/24)</f>
      </c>
      <c r="W386" s="27">
        <f>IF($G386="","",IFERROR(VLOOKUP($G386,Products!$A:$G,5,FALSE),""))</f>
      </c>
      <c r="X386" s="29">
        <f>IF(OR($A386="",$W386=""),"",$A386+$W386)</f>
      </c>
    </row>
    <row r="387" spans="3:24" x14ac:dyDescent="0.25">
      <c r="H387" s="25">
        <f>IF($G387="","",IFERROR(VLOOKUP($G387,Products!$A:$G,2,FALSE),""))</f>
      </c>
      <c r="I387" s="25">
        <f>IF($G387="","",IFERROR(VLOOKUP($G387,Products!$A:$G,3,FALSE),""))</f>
      </c>
      <c r="L387" s="26">
        <f>IF(OR($D387="",$J387=""),"",ROUND($D387*$J387,2))</f>
      </c>
      <c r="N387" s="27">
        <f>IF(OR($D387="",$M387=""),"",ROUND($D387*$M387,0))</f>
      </c>
      <c r="U387" s="27">
        <f>IF($G387="","",IFERROR(VLOOKUP($G387,Products!$A:$G,4,FALSE),""))</f>
      </c>
      <c r="V387" s="28">
        <f>IF(OR($A387="",$U387=""),"",$A387+IF($B387="",0,$B387)+$U387/24)</f>
      </c>
      <c r="W387" s="27">
        <f>IF($G387="","",IFERROR(VLOOKUP($G387,Products!$A:$G,5,FALSE),""))</f>
      </c>
      <c r="X387" s="29">
        <f>IF(OR($A387="",$W387=""),"",$A387+$W387)</f>
      </c>
    </row>
    <row r="388" spans="3:24" x14ac:dyDescent="0.25">
      <c r="H388" s="25">
        <f>IF($G388="","",IFERROR(VLOOKUP($G388,Products!$A:$G,2,FALSE),""))</f>
      </c>
      <c r="I388" s="25">
        <f>IF($G388="","",IFERROR(VLOOKUP($G388,Products!$A:$G,3,FALSE),""))</f>
      </c>
      <c r="L388" s="26">
        <f>IF(OR($D388="",$J388=""),"",ROUND($D388*$J388,2))</f>
      </c>
      <c r="N388" s="27">
        <f>IF(OR($D388="",$M388=""),"",ROUND($D388*$M388,0))</f>
      </c>
      <c r="U388" s="27">
        <f>IF($G388="","",IFERROR(VLOOKUP($G388,Products!$A:$G,4,FALSE),""))</f>
      </c>
      <c r="V388" s="28">
        <f>IF(OR($A388="",$U388=""),"",$A388+IF($B388="",0,$B388)+$U388/24)</f>
      </c>
      <c r="W388" s="27">
        <f>IF($G388="","",IFERROR(VLOOKUP($G388,Products!$A:$G,5,FALSE),""))</f>
      </c>
      <c r="X388" s="29">
        <f>IF(OR($A388="",$W388=""),"",$A388+$W388)</f>
      </c>
    </row>
    <row r="389" spans="3:24" x14ac:dyDescent="0.25">
      <c r="H389" s="25">
        <f>IF($G389="","",IFERROR(VLOOKUP($G389,Products!$A:$G,2,FALSE),""))</f>
      </c>
      <c r="I389" s="25">
        <f>IF($G389="","",IFERROR(VLOOKUP($G389,Products!$A:$G,3,FALSE),""))</f>
      </c>
      <c r="L389" s="26">
        <f>IF(OR($D389="",$J389=""),"",ROUND($D389*$J389,2))</f>
      </c>
      <c r="N389" s="27">
        <f>IF(OR($D389="",$M389=""),"",ROUND($D389*$M389,0))</f>
      </c>
      <c r="U389" s="27">
        <f>IF($G389="","",IFERROR(VLOOKUP($G389,Products!$A:$G,4,FALSE),""))</f>
      </c>
      <c r="V389" s="28">
        <f>IF(OR($A389="",$U389=""),"",$A389+IF($B389="",0,$B389)+$U389/24)</f>
      </c>
      <c r="W389" s="27">
        <f>IF($G389="","",IFERROR(VLOOKUP($G389,Products!$A:$G,5,FALSE),""))</f>
      </c>
      <c r="X389" s="29">
        <f>IF(OR($A389="",$W389=""),"",$A389+$W389)</f>
      </c>
    </row>
    <row r="390" spans="3:24" x14ac:dyDescent="0.25">
      <c r="H390" s="25">
        <f>IF($G390="","",IFERROR(VLOOKUP($G390,Products!$A:$G,2,FALSE),""))</f>
      </c>
      <c r="I390" s="25">
        <f>IF($G390="","",IFERROR(VLOOKUP($G390,Products!$A:$G,3,FALSE),""))</f>
      </c>
      <c r="L390" s="26">
        <f>IF(OR($D390="",$J390=""),"",ROUND($D390*$J390,2))</f>
      </c>
      <c r="N390" s="27">
        <f>IF(OR($D390="",$M390=""),"",ROUND($D390*$M390,0))</f>
      </c>
      <c r="U390" s="27">
        <f>IF($G390="","",IFERROR(VLOOKUP($G390,Products!$A:$G,4,FALSE),""))</f>
      </c>
      <c r="V390" s="28">
        <f>IF(OR($A390="",$U390=""),"",$A390+IF($B390="",0,$B390)+$U390/24)</f>
      </c>
      <c r="W390" s="27">
        <f>IF($G390="","",IFERROR(VLOOKUP($G390,Products!$A:$G,5,FALSE),""))</f>
      </c>
      <c r="X390" s="29">
        <f>IF(OR($A390="",$W390=""),"",$A390+$W390)</f>
      </c>
    </row>
    <row r="391" spans="3:24" x14ac:dyDescent="0.25">
      <c r="H391" s="25">
        <f>IF($G391="","",IFERROR(VLOOKUP($G391,Products!$A:$G,2,FALSE),""))</f>
      </c>
      <c r="I391" s="25">
        <f>IF($G391="","",IFERROR(VLOOKUP($G391,Products!$A:$G,3,FALSE),""))</f>
      </c>
      <c r="L391" s="26">
        <f>IF(OR($D391="",$J391=""),"",ROUND($D391*$J391,2))</f>
      </c>
      <c r="N391" s="27">
        <f>IF(OR($D391="",$M391=""),"",ROUND($D391*$M391,0))</f>
      </c>
      <c r="U391" s="27">
        <f>IF($G391="","",IFERROR(VLOOKUP($G391,Products!$A:$G,4,FALSE),""))</f>
      </c>
      <c r="V391" s="28">
        <f>IF(OR($A391="",$U391=""),"",$A391+IF($B391="",0,$B391)+$U391/24)</f>
      </c>
      <c r="W391" s="27">
        <f>IF($G391="","",IFERROR(VLOOKUP($G391,Products!$A:$G,5,FALSE),""))</f>
      </c>
      <c r="X391" s="29">
        <f>IF(OR($A391="",$W391=""),"",$A391+$W391)</f>
      </c>
    </row>
    <row r="392" spans="3:24" x14ac:dyDescent="0.25">
      <c r="H392" s="25">
        <f>IF($G392="","",IFERROR(VLOOKUP($G392,Products!$A:$G,2,FALSE),""))</f>
      </c>
      <c r="I392" s="25">
        <f>IF($G392="","",IFERROR(VLOOKUP($G392,Products!$A:$G,3,FALSE),""))</f>
      </c>
      <c r="L392" s="26">
        <f>IF(OR($D392="",$J392=""),"",ROUND($D392*$J392,2))</f>
      </c>
      <c r="N392" s="27">
        <f>IF(OR($D392="",$M392=""),"",ROUND($D392*$M392,0))</f>
      </c>
      <c r="U392" s="27">
        <f>IF($G392="","",IFERROR(VLOOKUP($G392,Products!$A:$G,4,FALSE),""))</f>
      </c>
      <c r="V392" s="28">
        <f>IF(OR($A392="",$U392=""),"",$A392+IF($B392="",0,$B392)+$U392/24)</f>
      </c>
      <c r="W392" s="27">
        <f>IF($G392="","",IFERROR(VLOOKUP($G392,Products!$A:$G,5,FALSE),""))</f>
      </c>
      <c r="X392" s="29">
        <f>IF(OR($A392="",$W392=""),"",$A392+$W392)</f>
      </c>
    </row>
    <row r="393" spans="3:24" x14ac:dyDescent="0.25">
      <c r="H393" s="25">
        <f>IF($G393="","",IFERROR(VLOOKUP($G393,Products!$A:$G,2,FALSE),""))</f>
      </c>
      <c r="I393" s="25">
        <f>IF($G393="","",IFERROR(VLOOKUP($G393,Products!$A:$G,3,FALSE),""))</f>
      </c>
      <c r="L393" s="26">
        <f>IF(OR($D393="",$J393=""),"",ROUND($D393*$J393,2))</f>
      </c>
      <c r="N393" s="27">
        <f>IF(OR($D393="",$M393=""),"",ROUND($D393*$M393,0))</f>
      </c>
      <c r="U393" s="27">
        <f>IF($G393="","",IFERROR(VLOOKUP($G393,Products!$A:$G,4,FALSE),""))</f>
      </c>
      <c r="V393" s="28">
        <f>IF(OR($A393="",$U393=""),"",$A393+IF($B393="",0,$B393)+$U393/24)</f>
      </c>
      <c r="W393" s="27">
        <f>IF($G393="","",IFERROR(VLOOKUP($G393,Products!$A:$G,5,FALSE),""))</f>
      </c>
      <c r="X393" s="29">
        <f>IF(OR($A393="",$W393=""),"",$A393+$W393)</f>
      </c>
    </row>
    <row r="394" spans="3:24" x14ac:dyDescent="0.25">
      <c r="H394" s="25">
        <f>IF($G394="","",IFERROR(VLOOKUP($G394,Products!$A:$G,2,FALSE),""))</f>
      </c>
      <c r="I394" s="25">
        <f>IF($G394="","",IFERROR(VLOOKUP($G394,Products!$A:$G,3,FALSE),""))</f>
      </c>
      <c r="L394" s="26">
        <f>IF(OR($D394="",$J394=""),"",ROUND($D394*$J394,2))</f>
      </c>
      <c r="N394" s="27">
        <f>IF(OR($D394="",$M394=""),"",ROUND($D394*$M394,0))</f>
      </c>
      <c r="U394" s="27">
        <f>IF($G394="","",IFERROR(VLOOKUP($G394,Products!$A:$G,4,FALSE),""))</f>
      </c>
      <c r="V394" s="28">
        <f>IF(OR($A394="",$U394=""),"",$A394+IF($B394="",0,$B394)+$U394/24)</f>
      </c>
      <c r="W394" s="27">
        <f>IF($G394="","",IFERROR(VLOOKUP($G394,Products!$A:$G,5,FALSE),""))</f>
      </c>
      <c r="X394" s="29">
        <f>IF(OR($A394="",$W394=""),"",$A394+$W394)</f>
      </c>
    </row>
    <row r="395" spans="3:24" x14ac:dyDescent="0.25">
      <c r="H395" s="25">
        <f>IF($G395="","",IFERROR(VLOOKUP($G395,Products!$A:$G,2,FALSE),""))</f>
      </c>
      <c r="I395" s="25">
        <f>IF($G395="","",IFERROR(VLOOKUP($G395,Products!$A:$G,3,FALSE),""))</f>
      </c>
      <c r="L395" s="26">
        <f>IF(OR($D395="",$J395=""),"",ROUND($D395*$J395,2))</f>
      </c>
      <c r="N395" s="27">
        <f>IF(OR($D395="",$M395=""),"",ROUND($D395*$M395,0))</f>
      </c>
      <c r="U395" s="27">
        <f>IF($G395="","",IFERROR(VLOOKUP($G395,Products!$A:$G,4,FALSE),""))</f>
      </c>
      <c r="V395" s="28">
        <f>IF(OR($A395="",$U395=""),"",$A395+IF($B395="",0,$B395)+$U395/24)</f>
      </c>
      <c r="W395" s="27">
        <f>IF($G395="","",IFERROR(VLOOKUP($G395,Products!$A:$G,5,FALSE),""))</f>
      </c>
      <c r="X395" s="29">
        <f>IF(OR($A395="",$W395=""),"",$A395+$W395)</f>
      </c>
    </row>
    <row r="396" spans="3:24" x14ac:dyDescent="0.25">
      <c r="H396" s="25">
        <f>IF($G396="","",IFERROR(VLOOKUP($G396,Products!$A:$G,2,FALSE),""))</f>
      </c>
      <c r="I396" s="25">
        <f>IF($G396="","",IFERROR(VLOOKUP($G396,Products!$A:$G,3,FALSE),""))</f>
      </c>
      <c r="L396" s="26">
        <f>IF(OR($D396="",$J396=""),"",ROUND($D396*$J396,2))</f>
      </c>
      <c r="N396" s="27">
        <f>IF(OR($D396="",$M396=""),"",ROUND($D396*$M396,0))</f>
      </c>
      <c r="U396" s="27">
        <f>IF($G396="","",IFERROR(VLOOKUP($G396,Products!$A:$G,4,FALSE),""))</f>
      </c>
      <c r="V396" s="28">
        <f>IF(OR($A396="",$U396=""),"",$A396+IF($B396="",0,$B396)+$U396/24)</f>
      </c>
      <c r="W396" s="27">
        <f>IF($G396="","",IFERROR(VLOOKUP($G396,Products!$A:$G,5,FALSE),""))</f>
      </c>
      <c r="X396" s="29">
        <f>IF(OR($A396="",$W396=""),"",$A396+$W396)</f>
      </c>
    </row>
    <row r="397" spans="3:24" x14ac:dyDescent="0.25">
      <c r="H397" s="25">
        <f>IF($G397="","",IFERROR(VLOOKUP($G397,Products!$A:$G,2,FALSE),""))</f>
      </c>
      <c r="I397" s="25">
        <f>IF($G397="","",IFERROR(VLOOKUP($G397,Products!$A:$G,3,FALSE),""))</f>
      </c>
      <c r="L397" s="26">
        <f>IF(OR($D397="",$J397=""),"",ROUND($D397*$J397,2))</f>
      </c>
      <c r="N397" s="27">
        <f>IF(OR($D397="",$M397=""),"",ROUND($D397*$M397,0))</f>
      </c>
      <c r="U397" s="27">
        <f>IF($G397="","",IFERROR(VLOOKUP($G397,Products!$A:$G,4,FALSE),""))</f>
      </c>
      <c r="V397" s="28">
        <f>IF(OR($A397="",$U397=""),"",$A397+IF($B397="",0,$B397)+$U397/24)</f>
      </c>
      <c r="W397" s="27">
        <f>IF($G397="","",IFERROR(VLOOKUP($G397,Products!$A:$G,5,FALSE),""))</f>
      </c>
      <c r="X397" s="29">
        <f>IF(OR($A397="",$W397=""),"",$A397+$W397)</f>
      </c>
    </row>
    <row r="398" spans="3:24" x14ac:dyDescent="0.25">
      <c r="H398" s="25">
        <f>IF($G398="","",IFERROR(VLOOKUP($G398,Products!$A:$G,2,FALSE),""))</f>
      </c>
      <c r="I398" s="25">
        <f>IF($G398="","",IFERROR(VLOOKUP($G398,Products!$A:$G,3,FALSE),""))</f>
      </c>
      <c r="L398" s="26">
        <f>IF(OR($D398="",$J398=""),"",ROUND($D398*$J398,2))</f>
      </c>
      <c r="N398" s="27">
        <f>IF(OR($D398="",$M398=""),"",ROUND($D398*$M398,0))</f>
      </c>
      <c r="U398" s="27">
        <f>IF($G398="","",IFERROR(VLOOKUP($G398,Products!$A:$G,4,FALSE),""))</f>
      </c>
      <c r="V398" s="28">
        <f>IF(OR($A398="",$U398=""),"",$A398+IF($B398="",0,$B398)+$U398/24)</f>
      </c>
      <c r="W398" s="27">
        <f>IF($G398="","",IFERROR(VLOOKUP($G398,Products!$A:$G,5,FALSE),""))</f>
      </c>
      <c r="X398" s="29">
        <f>IF(OR($A398="",$W398=""),"",$A398+$W398)</f>
      </c>
    </row>
    <row r="399" spans="3:24" x14ac:dyDescent="0.25">
      <c r="H399" s="25">
        <f>IF($G399="","",IFERROR(VLOOKUP($G399,Products!$A:$G,2,FALSE),""))</f>
      </c>
      <c r="I399" s="25">
        <f>IF($G399="","",IFERROR(VLOOKUP($G399,Products!$A:$G,3,FALSE),""))</f>
      </c>
      <c r="L399" s="26">
        <f>IF(OR($D399="",$J399=""),"",ROUND($D399*$J399,2))</f>
      </c>
      <c r="N399" s="27">
        <f>IF(OR($D399="",$M399=""),"",ROUND($D399*$M399,0))</f>
      </c>
      <c r="U399" s="27">
        <f>IF($G399="","",IFERROR(VLOOKUP($G399,Products!$A:$G,4,FALSE),""))</f>
      </c>
      <c r="V399" s="28">
        <f>IF(OR($A399="",$U399=""),"",$A399+IF($B399="",0,$B399)+$U399/24)</f>
      </c>
      <c r="W399" s="27">
        <f>IF($G399="","",IFERROR(VLOOKUP($G399,Products!$A:$G,5,FALSE),""))</f>
      </c>
      <c r="X399" s="29">
        <f>IF(OR($A399="",$W399=""),"",$A399+$W399)</f>
      </c>
    </row>
    <row r="400" spans="3:24" x14ac:dyDescent="0.25">
      <c r="H400" s="25">
        <f>IF($G400="","",IFERROR(VLOOKUP($G400,Products!$A:$G,2,FALSE),""))</f>
      </c>
      <c r="I400" s="25">
        <f>IF($G400="","",IFERROR(VLOOKUP($G400,Products!$A:$G,3,FALSE),""))</f>
      </c>
      <c r="L400" s="26">
        <f>IF(OR($D400="",$J400=""),"",ROUND($D400*$J400,2))</f>
      </c>
      <c r="N400" s="27">
        <f>IF(OR($D400="",$M400=""),"",ROUND($D400*$M400,0))</f>
      </c>
      <c r="U400" s="27">
        <f>IF($G400="","",IFERROR(VLOOKUP($G400,Products!$A:$G,4,FALSE),""))</f>
      </c>
      <c r="V400" s="28">
        <f>IF(OR($A400="",$U400=""),"",$A400+IF($B400="",0,$B400)+$U400/24)</f>
      </c>
      <c r="W400" s="27">
        <f>IF($G400="","",IFERROR(VLOOKUP($G400,Products!$A:$G,5,FALSE),""))</f>
      </c>
      <c r="X400" s="29">
        <f>IF(OR($A400="",$W400=""),"",$A400+$W400)</f>
      </c>
    </row>
    <row r="401" spans="3:24" x14ac:dyDescent="0.25">
      <c r="H401" s="25">
        <f>IF($G401="","",IFERROR(VLOOKUP($G401,Products!$A:$G,2,FALSE),""))</f>
      </c>
      <c r="I401" s="25">
        <f>IF($G401="","",IFERROR(VLOOKUP($G401,Products!$A:$G,3,FALSE),""))</f>
      </c>
      <c r="L401" s="26">
        <f>IF(OR($D401="",$J401=""),"",ROUND($D401*$J401,2))</f>
      </c>
      <c r="N401" s="27">
        <f>IF(OR($D401="",$M401=""),"",ROUND($D401*$M401,0))</f>
      </c>
      <c r="U401" s="27">
        <f>IF($G401="","",IFERROR(VLOOKUP($G401,Products!$A:$G,4,FALSE),""))</f>
      </c>
      <c r="V401" s="28">
        <f>IF(OR($A401="",$U401=""),"",$A401+IF($B401="",0,$B401)+$U401/24)</f>
      </c>
      <c r="W401" s="27">
        <f>IF($G401="","",IFERROR(VLOOKUP($G401,Products!$A:$G,5,FALSE),""))</f>
      </c>
      <c r="X401" s="29">
        <f>IF(OR($A401="",$W401=""),"",$A401+$W401)</f>
      </c>
    </row>
    <row r="402" spans="3:24" x14ac:dyDescent="0.25">
      <c r="H402" s="25">
        <f>IF($G402="","",IFERROR(VLOOKUP($G402,Products!$A:$G,2,FALSE),""))</f>
      </c>
      <c r="I402" s="25">
        <f>IF($G402="","",IFERROR(VLOOKUP($G402,Products!$A:$G,3,FALSE),""))</f>
      </c>
      <c r="L402" s="26">
        <f>IF(OR($D402="",$J402=""),"",ROUND($D402*$J402,2))</f>
      </c>
      <c r="N402" s="27">
        <f>IF(OR($D402="",$M402=""),"",ROUND($D402*$M402,0))</f>
      </c>
      <c r="U402" s="27">
        <f>IF($G402="","",IFERROR(VLOOKUP($G402,Products!$A:$G,4,FALSE),""))</f>
      </c>
      <c r="V402" s="28">
        <f>IF(OR($A402="",$U402=""),"",$A402+IF($B402="",0,$B402)+$U402/24)</f>
      </c>
      <c r="W402" s="27">
        <f>IF($G402="","",IFERROR(VLOOKUP($G402,Products!$A:$G,5,FALSE),""))</f>
      </c>
      <c r="X402" s="29">
        <f>IF(OR($A402="",$W402=""),"",$A402+$W402)</f>
      </c>
    </row>
    <row r="403" spans="3:24" x14ac:dyDescent="0.25">
      <c r="H403" s="25">
        <f>IF($G403="","",IFERROR(VLOOKUP($G403,Products!$A:$G,2,FALSE),""))</f>
      </c>
      <c r="I403" s="25">
        <f>IF($G403="","",IFERROR(VLOOKUP($G403,Products!$A:$G,3,FALSE),""))</f>
      </c>
      <c r="L403" s="26">
        <f>IF(OR($D403="",$J403=""),"",ROUND($D403*$J403,2))</f>
      </c>
      <c r="N403" s="27">
        <f>IF(OR($D403="",$M403=""),"",ROUND($D403*$M403,0))</f>
      </c>
      <c r="U403" s="27">
        <f>IF($G403="","",IFERROR(VLOOKUP($G403,Products!$A:$G,4,FALSE),""))</f>
      </c>
      <c r="V403" s="28">
        <f>IF(OR($A403="",$U403=""),"",$A403+IF($B403="",0,$B403)+$U403/24)</f>
      </c>
      <c r="W403" s="27">
        <f>IF($G403="","",IFERROR(VLOOKUP($G403,Products!$A:$G,5,FALSE),""))</f>
      </c>
      <c r="X403" s="29">
        <f>IF(OR($A403="",$W403=""),"",$A403+$W403)</f>
      </c>
    </row>
    <row r="404" spans="3:24" x14ac:dyDescent="0.25">
      <c r="H404" s="25">
        <f>IF($G404="","",IFERROR(VLOOKUP($G404,Products!$A:$G,2,FALSE),""))</f>
      </c>
      <c r="I404" s="25">
        <f>IF($G404="","",IFERROR(VLOOKUP($G404,Products!$A:$G,3,FALSE),""))</f>
      </c>
      <c r="L404" s="26">
        <f>IF(OR($D404="",$J404=""),"",ROUND($D404*$J404,2))</f>
      </c>
      <c r="N404" s="27">
        <f>IF(OR($D404="",$M404=""),"",ROUND($D404*$M404,0))</f>
      </c>
      <c r="U404" s="27">
        <f>IF($G404="","",IFERROR(VLOOKUP($G404,Products!$A:$G,4,FALSE),""))</f>
      </c>
      <c r="V404" s="28">
        <f>IF(OR($A404="",$U404=""),"",$A404+IF($B404="",0,$B404)+$U404/24)</f>
      </c>
      <c r="W404" s="27">
        <f>IF($G404="","",IFERROR(VLOOKUP($G404,Products!$A:$G,5,FALSE),""))</f>
      </c>
      <c r="X404" s="29">
        <f>IF(OR($A404="",$W404=""),"",$A404+$W404)</f>
      </c>
    </row>
    <row r="405" spans="3:24" x14ac:dyDescent="0.25">
      <c r="H405" s="25">
        <f>IF($G405="","",IFERROR(VLOOKUP($G405,Products!$A:$G,2,FALSE),""))</f>
      </c>
      <c r="I405" s="25">
        <f>IF($G405="","",IFERROR(VLOOKUP($G405,Products!$A:$G,3,FALSE),""))</f>
      </c>
      <c r="L405" s="26">
        <f>IF(OR($D405="",$J405=""),"",ROUND($D405*$J405,2))</f>
      </c>
      <c r="N405" s="27">
        <f>IF(OR($D405="",$M405=""),"",ROUND($D405*$M405,0))</f>
      </c>
      <c r="U405" s="27">
        <f>IF($G405="","",IFERROR(VLOOKUP($G405,Products!$A:$G,4,FALSE),""))</f>
      </c>
      <c r="V405" s="28">
        <f>IF(OR($A405="",$U405=""),"",$A405+IF($B405="",0,$B405)+$U405/24)</f>
      </c>
      <c r="W405" s="27">
        <f>IF($G405="","",IFERROR(VLOOKUP($G405,Products!$A:$G,5,FALSE),""))</f>
      </c>
      <c r="X405" s="29">
        <f>IF(OR($A405="",$W405=""),"",$A405+$W405)</f>
      </c>
    </row>
    <row r="406" spans="3:24" x14ac:dyDescent="0.25">
      <c r="H406" s="25">
        <f>IF($G406="","",IFERROR(VLOOKUP($G406,Products!$A:$G,2,FALSE),""))</f>
      </c>
      <c r="I406" s="25">
        <f>IF($G406="","",IFERROR(VLOOKUP($G406,Products!$A:$G,3,FALSE),""))</f>
      </c>
      <c r="L406" s="26">
        <f>IF(OR($D406="",$J406=""),"",ROUND($D406*$J406,2))</f>
      </c>
      <c r="N406" s="27">
        <f>IF(OR($D406="",$M406=""),"",ROUND($D406*$M406,0))</f>
      </c>
      <c r="U406" s="27">
        <f>IF($G406="","",IFERROR(VLOOKUP($G406,Products!$A:$G,4,FALSE),""))</f>
      </c>
      <c r="V406" s="28">
        <f>IF(OR($A406="",$U406=""),"",$A406+IF($B406="",0,$B406)+$U406/24)</f>
      </c>
      <c r="W406" s="27">
        <f>IF($G406="","",IFERROR(VLOOKUP($G406,Products!$A:$G,5,FALSE),""))</f>
      </c>
      <c r="X406" s="29">
        <f>IF(OR($A406="",$W406=""),"",$A406+$W406)</f>
      </c>
    </row>
    <row r="407" spans="3:24" x14ac:dyDescent="0.25">
      <c r="H407" s="25">
        <f>IF($G407="","",IFERROR(VLOOKUP($G407,Products!$A:$G,2,FALSE),""))</f>
      </c>
      <c r="I407" s="25">
        <f>IF($G407="","",IFERROR(VLOOKUP($G407,Products!$A:$G,3,FALSE),""))</f>
      </c>
      <c r="L407" s="26">
        <f>IF(OR($D407="",$J407=""),"",ROUND($D407*$J407,2))</f>
      </c>
      <c r="N407" s="27">
        <f>IF(OR($D407="",$M407=""),"",ROUND($D407*$M407,0))</f>
      </c>
      <c r="U407" s="27">
        <f>IF($G407="","",IFERROR(VLOOKUP($G407,Products!$A:$G,4,FALSE),""))</f>
      </c>
      <c r="V407" s="28">
        <f>IF(OR($A407="",$U407=""),"",$A407+IF($B407="",0,$B407)+$U407/24)</f>
      </c>
      <c r="W407" s="27">
        <f>IF($G407="","",IFERROR(VLOOKUP($G407,Products!$A:$G,5,FALSE),""))</f>
      </c>
      <c r="X407" s="29">
        <f>IF(OR($A407="",$W407=""),"",$A407+$W407)</f>
      </c>
    </row>
    <row r="408" spans="3:24" x14ac:dyDescent="0.25">
      <c r="H408" s="25">
        <f>IF($G408="","",IFERROR(VLOOKUP($G408,Products!$A:$G,2,FALSE),""))</f>
      </c>
      <c r="I408" s="25">
        <f>IF($G408="","",IFERROR(VLOOKUP($G408,Products!$A:$G,3,FALSE),""))</f>
      </c>
      <c r="L408" s="26">
        <f>IF(OR($D408="",$J408=""),"",ROUND($D408*$J408,2))</f>
      </c>
      <c r="N408" s="27">
        <f>IF(OR($D408="",$M408=""),"",ROUND($D408*$M408,0))</f>
      </c>
      <c r="U408" s="27">
        <f>IF($G408="","",IFERROR(VLOOKUP($G408,Products!$A:$G,4,FALSE),""))</f>
      </c>
      <c r="V408" s="28">
        <f>IF(OR($A408="",$U408=""),"",$A408+IF($B408="",0,$B408)+$U408/24)</f>
      </c>
      <c r="W408" s="27">
        <f>IF($G408="","",IFERROR(VLOOKUP($G408,Products!$A:$G,5,FALSE),""))</f>
      </c>
      <c r="X408" s="29">
        <f>IF(OR($A408="",$W408=""),"",$A408+$W408)</f>
      </c>
    </row>
    <row r="409" spans="3:24" x14ac:dyDescent="0.25">
      <c r="H409" s="25">
        <f>IF($G409="","",IFERROR(VLOOKUP($G409,Products!$A:$G,2,FALSE),""))</f>
      </c>
      <c r="I409" s="25">
        <f>IF($G409="","",IFERROR(VLOOKUP($G409,Products!$A:$G,3,FALSE),""))</f>
      </c>
      <c r="L409" s="26">
        <f>IF(OR($D409="",$J409=""),"",ROUND($D409*$J409,2))</f>
      </c>
      <c r="N409" s="27">
        <f>IF(OR($D409="",$M409=""),"",ROUND($D409*$M409,0))</f>
      </c>
      <c r="U409" s="27">
        <f>IF($G409="","",IFERROR(VLOOKUP($G409,Products!$A:$G,4,FALSE),""))</f>
      </c>
      <c r="V409" s="28">
        <f>IF(OR($A409="",$U409=""),"",$A409+IF($B409="",0,$B409)+$U409/24)</f>
      </c>
      <c r="W409" s="27">
        <f>IF($G409="","",IFERROR(VLOOKUP($G409,Products!$A:$G,5,FALSE),""))</f>
      </c>
      <c r="X409" s="29">
        <f>IF(OR($A409="",$W409=""),"",$A409+$W409)</f>
      </c>
    </row>
    <row r="410" spans="3:24" x14ac:dyDescent="0.25">
      <c r="H410" s="25">
        <f>IF($G410="","",IFERROR(VLOOKUP($G410,Products!$A:$G,2,FALSE),""))</f>
      </c>
      <c r="I410" s="25">
        <f>IF($G410="","",IFERROR(VLOOKUP($G410,Products!$A:$G,3,FALSE),""))</f>
      </c>
      <c r="L410" s="26">
        <f>IF(OR($D410="",$J410=""),"",ROUND($D410*$J410,2))</f>
      </c>
      <c r="N410" s="27">
        <f>IF(OR($D410="",$M410=""),"",ROUND($D410*$M410,0))</f>
      </c>
      <c r="U410" s="27">
        <f>IF($G410="","",IFERROR(VLOOKUP($G410,Products!$A:$G,4,FALSE),""))</f>
      </c>
      <c r="V410" s="28">
        <f>IF(OR($A410="",$U410=""),"",$A410+IF($B410="",0,$B410)+$U410/24)</f>
      </c>
      <c r="W410" s="27">
        <f>IF($G410="","",IFERROR(VLOOKUP($G410,Products!$A:$G,5,FALSE),""))</f>
      </c>
      <c r="X410" s="29">
        <f>IF(OR($A410="",$W410=""),"",$A410+$W410)</f>
      </c>
    </row>
    <row r="411" spans="3:24" x14ac:dyDescent="0.25">
      <c r="H411" s="25">
        <f>IF($G411="","",IFERROR(VLOOKUP($G411,Products!$A:$G,2,FALSE),""))</f>
      </c>
      <c r="I411" s="25">
        <f>IF($G411="","",IFERROR(VLOOKUP($G411,Products!$A:$G,3,FALSE),""))</f>
      </c>
      <c r="L411" s="26">
        <f>IF(OR($D411="",$J411=""),"",ROUND($D411*$J411,2))</f>
      </c>
      <c r="N411" s="27">
        <f>IF(OR($D411="",$M411=""),"",ROUND($D411*$M411,0))</f>
      </c>
      <c r="U411" s="27">
        <f>IF($G411="","",IFERROR(VLOOKUP($G411,Products!$A:$G,4,FALSE),""))</f>
      </c>
      <c r="V411" s="28">
        <f>IF(OR($A411="",$U411=""),"",$A411+IF($B411="",0,$B411)+$U411/24)</f>
      </c>
      <c r="W411" s="27">
        <f>IF($G411="","",IFERROR(VLOOKUP($G411,Products!$A:$G,5,FALSE),""))</f>
      </c>
      <c r="X411" s="29">
        <f>IF(OR($A411="",$W411=""),"",$A411+$W411)</f>
      </c>
    </row>
    <row r="412" spans="3:24" x14ac:dyDescent="0.25">
      <c r="H412" s="25">
        <f>IF($G412="","",IFERROR(VLOOKUP($G412,Products!$A:$G,2,FALSE),""))</f>
      </c>
      <c r="I412" s="25">
        <f>IF($G412="","",IFERROR(VLOOKUP($G412,Products!$A:$G,3,FALSE),""))</f>
      </c>
      <c r="L412" s="26">
        <f>IF(OR($D412="",$J412=""),"",ROUND($D412*$J412,2))</f>
      </c>
      <c r="N412" s="27">
        <f>IF(OR($D412="",$M412=""),"",ROUND($D412*$M412,0))</f>
      </c>
      <c r="U412" s="27">
        <f>IF($G412="","",IFERROR(VLOOKUP($G412,Products!$A:$G,4,FALSE),""))</f>
      </c>
      <c r="V412" s="28">
        <f>IF(OR($A412="",$U412=""),"",$A412+IF($B412="",0,$B412)+$U412/24)</f>
      </c>
      <c r="W412" s="27">
        <f>IF($G412="","",IFERROR(VLOOKUP($G412,Products!$A:$G,5,FALSE),""))</f>
      </c>
      <c r="X412" s="29">
        <f>IF(OR($A412="",$W412=""),"",$A412+$W412)</f>
      </c>
    </row>
    <row r="413" spans="3:24" x14ac:dyDescent="0.25">
      <c r="H413" s="25">
        <f>IF($G413="","",IFERROR(VLOOKUP($G413,Products!$A:$G,2,FALSE),""))</f>
      </c>
      <c r="I413" s="25">
        <f>IF($G413="","",IFERROR(VLOOKUP($G413,Products!$A:$G,3,FALSE),""))</f>
      </c>
      <c r="L413" s="26">
        <f>IF(OR($D413="",$J413=""),"",ROUND($D413*$J413,2))</f>
      </c>
      <c r="N413" s="27">
        <f>IF(OR($D413="",$M413=""),"",ROUND($D413*$M413,0))</f>
      </c>
      <c r="U413" s="27">
        <f>IF($G413="","",IFERROR(VLOOKUP($G413,Products!$A:$G,4,FALSE),""))</f>
      </c>
      <c r="V413" s="28">
        <f>IF(OR($A413="",$U413=""),"",$A413+IF($B413="",0,$B413)+$U413/24)</f>
      </c>
      <c r="W413" s="27">
        <f>IF($G413="","",IFERROR(VLOOKUP($G413,Products!$A:$G,5,FALSE),""))</f>
      </c>
      <c r="X413" s="29">
        <f>IF(OR($A413="",$W413=""),"",$A413+$W413)</f>
      </c>
    </row>
    <row r="414" spans="3:24" x14ac:dyDescent="0.25">
      <c r="H414" s="25">
        <f>IF($G414="","",IFERROR(VLOOKUP($G414,Products!$A:$G,2,FALSE),""))</f>
      </c>
      <c r="I414" s="25">
        <f>IF($G414="","",IFERROR(VLOOKUP($G414,Products!$A:$G,3,FALSE),""))</f>
      </c>
      <c r="L414" s="26">
        <f>IF(OR($D414="",$J414=""),"",ROUND($D414*$J414,2))</f>
      </c>
      <c r="N414" s="27">
        <f>IF(OR($D414="",$M414=""),"",ROUND($D414*$M414,0))</f>
      </c>
      <c r="U414" s="27">
        <f>IF($G414="","",IFERROR(VLOOKUP($G414,Products!$A:$G,4,FALSE),""))</f>
      </c>
      <c r="V414" s="28">
        <f>IF(OR($A414="",$U414=""),"",$A414+IF($B414="",0,$B414)+$U414/24)</f>
      </c>
      <c r="W414" s="27">
        <f>IF($G414="","",IFERROR(VLOOKUP($G414,Products!$A:$G,5,FALSE),""))</f>
      </c>
      <c r="X414" s="29">
        <f>IF(OR($A414="",$W414=""),"",$A414+$W414)</f>
      </c>
    </row>
    <row r="415" spans="3:24" x14ac:dyDescent="0.25">
      <c r="H415" s="25">
        <f>IF($G415="","",IFERROR(VLOOKUP($G415,Products!$A:$G,2,FALSE),""))</f>
      </c>
      <c r="I415" s="25">
        <f>IF($G415="","",IFERROR(VLOOKUP($G415,Products!$A:$G,3,FALSE),""))</f>
      </c>
      <c r="L415" s="26">
        <f>IF(OR($D415="",$J415=""),"",ROUND($D415*$J415,2))</f>
      </c>
      <c r="N415" s="27">
        <f>IF(OR($D415="",$M415=""),"",ROUND($D415*$M415,0))</f>
      </c>
      <c r="U415" s="27">
        <f>IF($G415="","",IFERROR(VLOOKUP($G415,Products!$A:$G,4,FALSE),""))</f>
      </c>
      <c r="V415" s="28">
        <f>IF(OR($A415="",$U415=""),"",$A415+IF($B415="",0,$B415)+$U415/24)</f>
      </c>
      <c r="W415" s="27">
        <f>IF($G415="","",IFERROR(VLOOKUP($G415,Products!$A:$G,5,FALSE),""))</f>
      </c>
      <c r="X415" s="29">
        <f>IF(OR($A415="",$W415=""),"",$A415+$W415)</f>
      </c>
    </row>
    <row r="416" spans="3:24" x14ac:dyDescent="0.25">
      <c r="H416" s="25">
        <f>IF($G416="","",IFERROR(VLOOKUP($G416,Products!$A:$G,2,FALSE),""))</f>
      </c>
      <c r="I416" s="25">
        <f>IF($G416="","",IFERROR(VLOOKUP($G416,Products!$A:$G,3,FALSE),""))</f>
      </c>
      <c r="L416" s="26">
        <f>IF(OR($D416="",$J416=""),"",ROUND($D416*$J416,2))</f>
      </c>
      <c r="N416" s="27">
        <f>IF(OR($D416="",$M416=""),"",ROUND($D416*$M416,0))</f>
      </c>
      <c r="U416" s="27">
        <f>IF($G416="","",IFERROR(VLOOKUP($G416,Products!$A:$G,4,FALSE),""))</f>
      </c>
      <c r="V416" s="28">
        <f>IF(OR($A416="",$U416=""),"",$A416+IF($B416="",0,$B416)+$U416/24)</f>
      </c>
      <c r="W416" s="27">
        <f>IF($G416="","",IFERROR(VLOOKUP($G416,Products!$A:$G,5,FALSE),""))</f>
      </c>
      <c r="X416" s="29">
        <f>IF(OR($A416="",$W416=""),"",$A416+$W416)</f>
      </c>
    </row>
    <row r="417" spans="3:24" x14ac:dyDescent="0.25">
      <c r="H417" s="25">
        <f>IF($G417="","",IFERROR(VLOOKUP($G417,Products!$A:$G,2,FALSE),""))</f>
      </c>
      <c r="I417" s="25">
        <f>IF($G417="","",IFERROR(VLOOKUP($G417,Products!$A:$G,3,FALSE),""))</f>
      </c>
      <c r="L417" s="26">
        <f>IF(OR($D417="",$J417=""),"",ROUND($D417*$J417,2))</f>
      </c>
      <c r="N417" s="27">
        <f>IF(OR($D417="",$M417=""),"",ROUND($D417*$M417,0))</f>
      </c>
      <c r="U417" s="27">
        <f>IF($G417="","",IFERROR(VLOOKUP($G417,Products!$A:$G,4,FALSE),""))</f>
      </c>
      <c r="V417" s="28">
        <f>IF(OR($A417="",$U417=""),"",$A417+IF($B417="",0,$B417)+$U417/24)</f>
      </c>
      <c r="W417" s="27">
        <f>IF($G417="","",IFERROR(VLOOKUP($G417,Products!$A:$G,5,FALSE),""))</f>
      </c>
      <c r="X417" s="29">
        <f>IF(OR($A417="",$W417=""),"",$A417+$W417)</f>
      </c>
    </row>
    <row r="418" spans="3:24" x14ac:dyDescent="0.25">
      <c r="H418" s="25">
        <f>IF($G418="","",IFERROR(VLOOKUP($G418,Products!$A:$G,2,FALSE),""))</f>
      </c>
      <c r="I418" s="25">
        <f>IF($G418="","",IFERROR(VLOOKUP($G418,Products!$A:$G,3,FALSE),""))</f>
      </c>
      <c r="L418" s="26">
        <f>IF(OR($D418="",$J418=""),"",ROUND($D418*$J418,2))</f>
      </c>
      <c r="N418" s="27">
        <f>IF(OR($D418="",$M418=""),"",ROUND($D418*$M418,0))</f>
      </c>
      <c r="U418" s="27">
        <f>IF($G418="","",IFERROR(VLOOKUP($G418,Products!$A:$G,4,FALSE),""))</f>
      </c>
      <c r="V418" s="28">
        <f>IF(OR($A418="",$U418=""),"",$A418+IF($B418="",0,$B418)+$U418/24)</f>
      </c>
      <c r="W418" s="27">
        <f>IF($G418="","",IFERROR(VLOOKUP($G418,Products!$A:$G,5,FALSE),""))</f>
      </c>
      <c r="X418" s="29">
        <f>IF(OR($A418="",$W418=""),"",$A418+$W418)</f>
      </c>
    </row>
    <row r="419" spans="3:24" x14ac:dyDescent="0.25">
      <c r="H419" s="25">
        <f>IF($G419="","",IFERROR(VLOOKUP($G419,Products!$A:$G,2,FALSE),""))</f>
      </c>
      <c r="I419" s="25">
        <f>IF($G419="","",IFERROR(VLOOKUP($G419,Products!$A:$G,3,FALSE),""))</f>
      </c>
      <c r="L419" s="26">
        <f>IF(OR($D419="",$J419=""),"",ROUND($D419*$J419,2))</f>
      </c>
      <c r="N419" s="27">
        <f>IF(OR($D419="",$M419=""),"",ROUND($D419*$M419,0))</f>
      </c>
      <c r="U419" s="27">
        <f>IF($G419="","",IFERROR(VLOOKUP($G419,Products!$A:$G,4,FALSE),""))</f>
      </c>
      <c r="V419" s="28">
        <f>IF(OR($A419="",$U419=""),"",$A419+IF($B419="",0,$B419)+$U419/24)</f>
      </c>
      <c r="W419" s="27">
        <f>IF($G419="","",IFERROR(VLOOKUP($G419,Products!$A:$G,5,FALSE),""))</f>
      </c>
      <c r="X419" s="29">
        <f>IF(OR($A419="",$W419=""),"",$A419+$W419)</f>
      </c>
    </row>
    <row r="420" spans="3:24" x14ac:dyDescent="0.25">
      <c r="H420" s="25">
        <f>IF($G420="","",IFERROR(VLOOKUP($G420,Products!$A:$G,2,FALSE),""))</f>
      </c>
      <c r="I420" s="25">
        <f>IF($G420="","",IFERROR(VLOOKUP($G420,Products!$A:$G,3,FALSE),""))</f>
      </c>
      <c r="L420" s="26">
        <f>IF(OR($D420="",$J420=""),"",ROUND($D420*$J420,2))</f>
      </c>
      <c r="N420" s="27">
        <f>IF(OR($D420="",$M420=""),"",ROUND($D420*$M420,0))</f>
      </c>
      <c r="U420" s="27">
        <f>IF($G420="","",IFERROR(VLOOKUP($G420,Products!$A:$G,4,FALSE),""))</f>
      </c>
      <c r="V420" s="28">
        <f>IF(OR($A420="",$U420=""),"",$A420+IF($B420="",0,$B420)+$U420/24)</f>
      </c>
      <c r="W420" s="27">
        <f>IF($G420="","",IFERROR(VLOOKUP($G420,Products!$A:$G,5,FALSE),""))</f>
      </c>
      <c r="X420" s="29">
        <f>IF(OR($A420="",$W420=""),"",$A420+$W420)</f>
      </c>
    </row>
    <row r="421" spans="3:24" x14ac:dyDescent="0.25">
      <c r="H421" s="25">
        <f>IF($G421="","",IFERROR(VLOOKUP($G421,Products!$A:$G,2,FALSE),""))</f>
      </c>
      <c r="I421" s="25">
        <f>IF($G421="","",IFERROR(VLOOKUP($G421,Products!$A:$G,3,FALSE),""))</f>
      </c>
      <c r="L421" s="26">
        <f>IF(OR($D421="",$J421=""),"",ROUND($D421*$J421,2))</f>
      </c>
      <c r="N421" s="27">
        <f>IF(OR($D421="",$M421=""),"",ROUND($D421*$M421,0))</f>
      </c>
      <c r="U421" s="27">
        <f>IF($G421="","",IFERROR(VLOOKUP($G421,Products!$A:$G,4,FALSE),""))</f>
      </c>
      <c r="V421" s="28">
        <f>IF(OR($A421="",$U421=""),"",$A421+IF($B421="",0,$B421)+$U421/24)</f>
      </c>
      <c r="W421" s="27">
        <f>IF($G421="","",IFERROR(VLOOKUP($G421,Products!$A:$G,5,FALSE),""))</f>
      </c>
      <c r="X421" s="29">
        <f>IF(OR($A421="",$W421=""),"",$A421+$W421)</f>
      </c>
    </row>
    <row r="422" spans="3:24" x14ac:dyDescent="0.25">
      <c r="H422" s="25">
        <f>IF($G422="","",IFERROR(VLOOKUP($G422,Products!$A:$G,2,FALSE),""))</f>
      </c>
      <c r="I422" s="25">
        <f>IF($G422="","",IFERROR(VLOOKUP($G422,Products!$A:$G,3,FALSE),""))</f>
      </c>
      <c r="L422" s="26">
        <f>IF(OR($D422="",$J422=""),"",ROUND($D422*$J422,2))</f>
      </c>
      <c r="N422" s="27">
        <f>IF(OR($D422="",$M422=""),"",ROUND($D422*$M422,0))</f>
      </c>
      <c r="U422" s="27">
        <f>IF($G422="","",IFERROR(VLOOKUP($G422,Products!$A:$G,4,FALSE),""))</f>
      </c>
      <c r="V422" s="28">
        <f>IF(OR($A422="",$U422=""),"",$A422+IF($B422="",0,$B422)+$U422/24)</f>
      </c>
      <c r="W422" s="27">
        <f>IF($G422="","",IFERROR(VLOOKUP($G422,Products!$A:$G,5,FALSE),""))</f>
      </c>
      <c r="X422" s="29">
        <f>IF(OR($A422="",$W422=""),"",$A422+$W422)</f>
      </c>
    </row>
    <row r="423" spans="3:24" x14ac:dyDescent="0.25">
      <c r="H423" s="25">
        <f>IF($G423="","",IFERROR(VLOOKUP($G423,Products!$A:$G,2,FALSE),""))</f>
      </c>
      <c r="I423" s="25">
        <f>IF($G423="","",IFERROR(VLOOKUP($G423,Products!$A:$G,3,FALSE),""))</f>
      </c>
      <c r="L423" s="26">
        <f>IF(OR($D423="",$J423=""),"",ROUND($D423*$J423,2))</f>
      </c>
      <c r="N423" s="27">
        <f>IF(OR($D423="",$M423=""),"",ROUND($D423*$M423,0))</f>
      </c>
      <c r="U423" s="27">
        <f>IF($G423="","",IFERROR(VLOOKUP($G423,Products!$A:$G,4,FALSE),""))</f>
      </c>
      <c r="V423" s="28">
        <f>IF(OR($A423="",$U423=""),"",$A423+IF($B423="",0,$B423)+$U423/24)</f>
      </c>
      <c r="W423" s="27">
        <f>IF($G423="","",IFERROR(VLOOKUP($G423,Products!$A:$G,5,FALSE),""))</f>
      </c>
      <c r="X423" s="29">
        <f>IF(OR($A423="",$W423=""),"",$A423+$W423)</f>
      </c>
    </row>
    <row r="424" spans="3:24" x14ac:dyDescent="0.25">
      <c r="H424" s="25">
        <f>IF($G424="","",IFERROR(VLOOKUP($G424,Products!$A:$G,2,FALSE),""))</f>
      </c>
      <c r="I424" s="25">
        <f>IF($G424="","",IFERROR(VLOOKUP($G424,Products!$A:$G,3,FALSE),""))</f>
      </c>
      <c r="L424" s="26">
        <f>IF(OR($D424="",$J424=""),"",ROUND($D424*$J424,2))</f>
      </c>
      <c r="N424" s="27">
        <f>IF(OR($D424="",$M424=""),"",ROUND($D424*$M424,0))</f>
      </c>
      <c r="U424" s="27">
        <f>IF($G424="","",IFERROR(VLOOKUP($G424,Products!$A:$G,4,FALSE),""))</f>
      </c>
      <c r="V424" s="28">
        <f>IF(OR($A424="",$U424=""),"",$A424+IF($B424="",0,$B424)+$U424/24)</f>
      </c>
      <c r="W424" s="27">
        <f>IF($G424="","",IFERROR(VLOOKUP($G424,Products!$A:$G,5,FALSE),""))</f>
      </c>
      <c r="X424" s="29">
        <f>IF(OR($A424="",$W424=""),"",$A424+$W424)</f>
      </c>
    </row>
    <row r="425" spans="3:24" x14ac:dyDescent="0.25">
      <c r="H425" s="25">
        <f>IF($G425="","",IFERROR(VLOOKUP($G425,Products!$A:$G,2,FALSE),""))</f>
      </c>
      <c r="I425" s="25">
        <f>IF($G425="","",IFERROR(VLOOKUP($G425,Products!$A:$G,3,FALSE),""))</f>
      </c>
      <c r="L425" s="26">
        <f>IF(OR($D425="",$J425=""),"",ROUND($D425*$J425,2))</f>
      </c>
      <c r="N425" s="27">
        <f>IF(OR($D425="",$M425=""),"",ROUND($D425*$M425,0))</f>
      </c>
      <c r="U425" s="27">
        <f>IF($G425="","",IFERROR(VLOOKUP($G425,Products!$A:$G,4,FALSE),""))</f>
      </c>
      <c r="V425" s="28">
        <f>IF(OR($A425="",$U425=""),"",$A425+IF($B425="",0,$B425)+$U425/24)</f>
      </c>
      <c r="W425" s="27">
        <f>IF($G425="","",IFERROR(VLOOKUP($G425,Products!$A:$G,5,FALSE),""))</f>
      </c>
      <c r="X425" s="29">
        <f>IF(OR($A425="",$W425=""),"",$A425+$W425)</f>
      </c>
    </row>
    <row r="426" spans="3:24" x14ac:dyDescent="0.25">
      <c r="H426" s="25">
        <f>IF($G426="","",IFERROR(VLOOKUP($G426,Products!$A:$G,2,FALSE),""))</f>
      </c>
      <c r="I426" s="25">
        <f>IF($G426="","",IFERROR(VLOOKUP($G426,Products!$A:$G,3,FALSE),""))</f>
      </c>
      <c r="L426" s="26">
        <f>IF(OR($D426="",$J426=""),"",ROUND($D426*$J426,2))</f>
      </c>
      <c r="N426" s="27">
        <f>IF(OR($D426="",$M426=""),"",ROUND($D426*$M426,0))</f>
      </c>
      <c r="U426" s="27">
        <f>IF($G426="","",IFERROR(VLOOKUP($G426,Products!$A:$G,4,FALSE),""))</f>
      </c>
      <c r="V426" s="28">
        <f>IF(OR($A426="",$U426=""),"",$A426+IF($B426="",0,$B426)+$U426/24)</f>
      </c>
      <c r="W426" s="27">
        <f>IF($G426="","",IFERROR(VLOOKUP($G426,Products!$A:$G,5,FALSE),""))</f>
      </c>
      <c r="X426" s="29">
        <f>IF(OR($A426="",$W426=""),"",$A426+$W426)</f>
      </c>
    </row>
    <row r="427" spans="3:24" x14ac:dyDescent="0.25">
      <c r="H427" s="25">
        <f>IF($G427="","",IFERROR(VLOOKUP($G427,Products!$A:$G,2,FALSE),""))</f>
      </c>
      <c r="I427" s="25">
        <f>IF($G427="","",IFERROR(VLOOKUP($G427,Products!$A:$G,3,FALSE),""))</f>
      </c>
      <c r="L427" s="26">
        <f>IF(OR($D427="",$J427=""),"",ROUND($D427*$J427,2))</f>
      </c>
      <c r="N427" s="27">
        <f>IF(OR($D427="",$M427=""),"",ROUND($D427*$M427,0))</f>
      </c>
      <c r="U427" s="27">
        <f>IF($G427="","",IFERROR(VLOOKUP($G427,Products!$A:$G,4,FALSE),""))</f>
      </c>
      <c r="V427" s="28">
        <f>IF(OR($A427="",$U427=""),"",$A427+IF($B427="",0,$B427)+$U427/24)</f>
      </c>
      <c r="W427" s="27">
        <f>IF($G427="","",IFERROR(VLOOKUP($G427,Products!$A:$G,5,FALSE),""))</f>
      </c>
      <c r="X427" s="29">
        <f>IF(OR($A427="",$W427=""),"",$A427+$W427)</f>
      </c>
    </row>
    <row r="428" spans="3:24" x14ac:dyDescent="0.25">
      <c r="H428" s="25">
        <f>IF($G428="","",IFERROR(VLOOKUP($G428,Products!$A:$G,2,FALSE),""))</f>
      </c>
      <c r="I428" s="25">
        <f>IF($G428="","",IFERROR(VLOOKUP($G428,Products!$A:$G,3,FALSE),""))</f>
      </c>
      <c r="L428" s="26">
        <f>IF(OR($D428="",$J428=""),"",ROUND($D428*$J428,2))</f>
      </c>
      <c r="N428" s="27">
        <f>IF(OR($D428="",$M428=""),"",ROUND($D428*$M428,0))</f>
      </c>
      <c r="U428" s="27">
        <f>IF($G428="","",IFERROR(VLOOKUP($G428,Products!$A:$G,4,FALSE),""))</f>
      </c>
      <c r="V428" s="28">
        <f>IF(OR($A428="",$U428=""),"",$A428+IF($B428="",0,$B428)+$U428/24)</f>
      </c>
      <c r="W428" s="27">
        <f>IF($G428="","",IFERROR(VLOOKUP($G428,Products!$A:$G,5,FALSE),""))</f>
      </c>
      <c r="X428" s="29">
        <f>IF(OR($A428="",$W428=""),"",$A428+$W428)</f>
      </c>
    </row>
    <row r="429" spans="3:24" x14ac:dyDescent="0.25">
      <c r="H429" s="25">
        <f>IF($G429="","",IFERROR(VLOOKUP($G429,Products!$A:$G,2,FALSE),""))</f>
      </c>
      <c r="I429" s="25">
        <f>IF($G429="","",IFERROR(VLOOKUP($G429,Products!$A:$G,3,FALSE),""))</f>
      </c>
      <c r="L429" s="26">
        <f>IF(OR($D429="",$J429=""),"",ROUND($D429*$J429,2))</f>
      </c>
      <c r="N429" s="27">
        <f>IF(OR($D429="",$M429=""),"",ROUND($D429*$M429,0))</f>
      </c>
      <c r="U429" s="27">
        <f>IF($G429="","",IFERROR(VLOOKUP($G429,Products!$A:$G,4,FALSE),""))</f>
      </c>
      <c r="V429" s="28">
        <f>IF(OR($A429="",$U429=""),"",$A429+IF($B429="",0,$B429)+$U429/24)</f>
      </c>
      <c r="W429" s="27">
        <f>IF($G429="","",IFERROR(VLOOKUP($G429,Products!$A:$G,5,FALSE),""))</f>
      </c>
      <c r="X429" s="29">
        <f>IF(OR($A429="",$W429=""),"",$A429+$W429)</f>
      </c>
    </row>
    <row r="430" spans="3:24" x14ac:dyDescent="0.25">
      <c r="H430" s="25">
        <f>IF($G430="","",IFERROR(VLOOKUP($G430,Products!$A:$G,2,FALSE),""))</f>
      </c>
      <c r="I430" s="25">
        <f>IF($G430="","",IFERROR(VLOOKUP($G430,Products!$A:$G,3,FALSE),""))</f>
      </c>
      <c r="L430" s="26">
        <f>IF(OR($D430="",$J430=""),"",ROUND($D430*$J430,2))</f>
      </c>
      <c r="N430" s="27">
        <f>IF(OR($D430="",$M430=""),"",ROUND($D430*$M430,0))</f>
      </c>
      <c r="U430" s="27">
        <f>IF($G430="","",IFERROR(VLOOKUP($G430,Products!$A:$G,4,FALSE),""))</f>
      </c>
      <c r="V430" s="28">
        <f>IF(OR($A430="",$U430=""),"",$A430+IF($B430="",0,$B430)+$U430/24)</f>
      </c>
      <c r="W430" s="27">
        <f>IF($G430="","",IFERROR(VLOOKUP($G430,Products!$A:$G,5,FALSE),""))</f>
      </c>
      <c r="X430" s="29">
        <f>IF(OR($A430="",$W430=""),"",$A430+$W430)</f>
      </c>
    </row>
    <row r="431" spans="3:24" x14ac:dyDescent="0.25">
      <c r="H431" s="25">
        <f>IF($G431="","",IFERROR(VLOOKUP($G431,Products!$A:$G,2,FALSE),""))</f>
      </c>
      <c r="I431" s="25">
        <f>IF($G431="","",IFERROR(VLOOKUP($G431,Products!$A:$G,3,FALSE),""))</f>
      </c>
      <c r="L431" s="26">
        <f>IF(OR($D431="",$J431=""),"",ROUND($D431*$J431,2))</f>
      </c>
      <c r="N431" s="27">
        <f>IF(OR($D431="",$M431=""),"",ROUND($D431*$M431,0))</f>
      </c>
      <c r="U431" s="27">
        <f>IF($G431="","",IFERROR(VLOOKUP($G431,Products!$A:$G,4,FALSE),""))</f>
      </c>
      <c r="V431" s="28">
        <f>IF(OR($A431="",$U431=""),"",$A431+IF($B431="",0,$B431)+$U431/24)</f>
      </c>
      <c r="W431" s="27">
        <f>IF($G431="","",IFERROR(VLOOKUP($G431,Products!$A:$G,5,FALSE),""))</f>
      </c>
      <c r="X431" s="29">
        <f>IF(OR($A431="",$W431=""),"",$A431+$W431)</f>
      </c>
    </row>
    <row r="432" spans="3:24" x14ac:dyDescent="0.25">
      <c r="H432" s="25">
        <f>IF($G432="","",IFERROR(VLOOKUP($G432,Products!$A:$G,2,FALSE),""))</f>
      </c>
      <c r="I432" s="25">
        <f>IF($G432="","",IFERROR(VLOOKUP($G432,Products!$A:$G,3,FALSE),""))</f>
      </c>
      <c r="L432" s="26">
        <f>IF(OR($D432="",$J432=""),"",ROUND($D432*$J432,2))</f>
      </c>
      <c r="N432" s="27">
        <f>IF(OR($D432="",$M432=""),"",ROUND($D432*$M432,0))</f>
      </c>
      <c r="U432" s="27">
        <f>IF($G432="","",IFERROR(VLOOKUP($G432,Products!$A:$G,4,FALSE),""))</f>
      </c>
      <c r="V432" s="28">
        <f>IF(OR($A432="",$U432=""),"",$A432+IF($B432="",0,$B432)+$U432/24)</f>
      </c>
      <c r="W432" s="27">
        <f>IF($G432="","",IFERROR(VLOOKUP($G432,Products!$A:$G,5,FALSE),""))</f>
      </c>
      <c r="X432" s="29">
        <f>IF(OR($A432="",$W432=""),"",$A432+$W432)</f>
      </c>
    </row>
    <row r="433" spans="3:24" x14ac:dyDescent="0.25">
      <c r="H433" s="25">
        <f>IF($G433="","",IFERROR(VLOOKUP($G433,Products!$A:$G,2,FALSE),""))</f>
      </c>
      <c r="I433" s="25">
        <f>IF($G433="","",IFERROR(VLOOKUP($G433,Products!$A:$G,3,FALSE),""))</f>
      </c>
      <c r="L433" s="26">
        <f>IF(OR($D433="",$J433=""),"",ROUND($D433*$J433,2))</f>
      </c>
      <c r="N433" s="27">
        <f>IF(OR($D433="",$M433=""),"",ROUND($D433*$M433,0))</f>
      </c>
      <c r="U433" s="27">
        <f>IF($G433="","",IFERROR(VLOOKUP($G433,Products!$A:$G,4,FALSE),""))</f>
      </c>
      <c r="V433" s="28">
        <f>IF(OR($A433="",$U433=""),"",$A433+IF($B433="",0,$B433)+$U433/24)</f>
      </c>
      <c r="W433" s="27">
        <f>IF($G433="","",IFERROR(VLOOKUP($G433,Products!$A:$G,5,FALSE),""))</f>
      </c>
      <c r="X433" s="29">
        <f>IF(OR($A433="",$W433=""),"",$A433+$W433)</f>
      </c>
    </row>
    <row r="434" spans="3:24" x14ac:dyDescent="0.25">
      <c r="H434" s="25">
        <f>IF($G434="","",IFERROR(VLOOKUP($G434,Products!$A:$G,2,FALSE),""))</f>
      </c>
      <c r="I434" s="25">
        <f>IF($G434="","",IFERROR(VLOOKUP($G434,Products!$A:$G,3,FALSE),""))</f>
      </c>
      <c r="L434" s="26">
        <f>IF(OR($D434="",$J434=""),"",ROUND($D434*$J434,2))</f>
      </c>
      <c r="N434" s="27">
        <f>IF(OR($D434="",$M434=""),"",ROUND($D434*$M434,0))</f>
      </c>
      <c r="U434" s="27">
        <f>IF($G434="","",IFERROR(VLOOKUP($G434,Products!$A:$G,4,FALSE),""))</f>
      </c>
      <c r="V434" s="28">
        <f>IF(OR($A434="",$U434=""),"",$A434+IF($B434="",0,$B434)+$U434/24)</f>
      </c>
      <c r="W434" s="27">
        <f>IF($G434="","",IFERROR(VLOOKUP($G434,Products!$A:$G,5,FALSE),""))</f>
      </c>
      <c r="X434" s="29">
        <f>IF(OR($A434="",$W434=""),"",$A434+$W434)</f>
      </c>
    </row>
    <row r="435" spans="3:24" x14ac:dyDescent="0.25">
      <c r="H435" s="25">
        <f>IF($G435="","",IFERROR(VLOOKUP($G435,Products!$A:$G,2,FALSE),""))</f>
      </c>
      <c r="I435" s="25">
        <f>IF($G435="","",IFERROR(VLOOKUP($G435,Products!$A:$G,3,FALSE),""))</f>
      </c>
      <c r="L435" s="26">
        <f>IF(OR($D435="",$J435=""),"",ROUND($D435*$J435,2))</f>
      </c>
      <c r="N435" s="27">
        <f>IF(OR($D435="",$M435=""),"",ROUND($D435*$M435,0))</f>
      </c>
      <c r="U435" s="27">
        <f>IF($G435="","",IFERROR(VLOOKUP($G435,Products!$A:$G,4,FALSE),""))</f>
      </c>
      <c r="V435" s="28">
        <f>IF(OR($A435="",$U435=""),"",$A435+IF($B435="",0,$B435)+$U435/24)</f>
      </c>
      <c r="W435" s="27">
        <f>IF($G435="","",IFERROR(VLOOKUP($G435,Products!$A:$G,5,FALSE),""))</f>
      </c>
      <c r="X435" s="29">
        <f>IF(OR($A435="",$W435=""),"",$A435+$W435)</f>
      </c>
    </row>
    <row r="436" spans="3:24" x14ac:dyDescent="0.25">
      <c r="H436" s="25">
        <f>IF($G436="","",IFERROR(VLOOKUP($G436,Products!$A:$G,2,FALSE),""))</f>
      </c>
      <c r="I436" s="25">
        <f>IF($G436="","",IFERROR(VLOOKUP($G436,Products!$A:$G,3,FALSE),""))</f>
      </c>
      <c r="L436" s="26">
        <f>IF(OR($D436="",$J436=""),"",ROUND($D436*$J436,2))</f>
      </c>
      <c r="N436" s="27">
        <f>IF(OR($D436="",$M436=""),"",ROUND($D436*$M436,0))</f>
      </c>
      <c r="U436" s="27">
        <f>IF($G436="","",IFERROR(VLOOKUP($G436,Products!$A:$G,4,FALSE),""))</f>
      </c>
      <c r="V436" s="28">
        <f>IF(OR($A436="",$U436=""),"",$A436+IF($B436="",0,$B436)+$U436/24)</f>
      </c>
      <c r="W436" s="27">
        <f>IF($G436="","",IFERROR(VLOOKUP($G436,Products!$A:$G,5,FALSE),""))</f>
      </c>
      <c r="X436" s="29">
        <f>IF(OR($A436="",$W436=""),"",$A436+$W436)</f>
      </c>
    </row>
    <row r="437" spans="3:24" x14ac:dyDescent="0.25">
      <c r="H437" s="25">
        <f>IF($G437="","",IFERROR(VLOOKUP($G437,Products!$A:$G,2,FALSE),""))</f>
      </c>
      <c r="I437" s="25">
        <f>IF($G437="","",IFERROR(VLOOKUP($G437,Products!$A:$G,3,FALSE),""))</f>
      </c>
      <c r="L437" s="26">
        <f>IF(OR($D437="",$J437=""),"",ROUND($D437*$J437,2))</f>
      </c>
      <c r="N437" s="27">
        <f>IF(OR($D437="",$M437=""),"",ROUND($D437*$M437,0))</f>
      </c>
      <c r="U437" s="27">
        <f>IF($G437="","",IFERROR(VLOOKUP($G437,Products!$A:$G,4,FALSE),""))</f>
      </c>
      <c r="V437" s="28">
        <f>IF(OR($A437="",$U437=""),"",$A437+IF($B437="",0,$B437)+$U437/24)</f>
      </c>
      <c r="W437" s="27">
        <f>IF($G437="","",IFERROR(VLOOKUP($G437,Products!$A:$G,5,FALSE),""))</f>
      </c>
      <c r="X437" s="29">
        <f>IF(OR($A437="",$W437=""),"",$A437+$W437)</f>
      </c>
    </row>
    <row r="438" spans="3:24" x14ac:dyDescent="0.25">
      <c r="H438" s="25">
        <f>IF($G438="","",IFERROR(VLOOKUP($G438,Products!$A:$G,2,FALSE),""))</f>
      </c>
      <c r="I438" s="25">
        <f>IF($G438="","",IFERROR(VLOOKUP($G438,Products!$A:$G,3,FALSE),""))</f>
      </c>
      <c r="L438" s="26">
        <f>IF(OR($D438="",$J438=""),"",ROUND($D438*$J438,2))</f>
      </c>
      <c r="N438" s="27">
        <f>IF(OR($D438="",$M438=""),"",ROUND($D438*$M438,0))</f>
      </c>
      <c r="U438" s="27">
        <f>IF($G438="","",IFERROR(VLOOKUP($G438,Products!$A:$G,4,FALSE),""))</f>
      </c>
      <c r="V438" s="28">
        <f>IF(OR($A438="",$U438=""),"",$A438+IF($B438="",0,$B438)+$U438/24)</f>
      </c>
      <c r="W438" s="27">
        <f>IF($G438="","",IFERROR(VLOOKUP($G438,Products!$A:$G,5,FALSE),""))</f>
      </c>
      <c r="X438" s="29">
        <f>IF(OR($A438="",$W438=""),"",$A438+$W438)</f>
      </c>
    </row>
    <row r="439" spans="3:24" x14ac:dyDescent="0.25">
      <c r="H439" s="25">
        <f>IF($G439="","",IFERROR(VLOOKUP($G439,Products!$A:$G,2,FALSE),""))</f>
      </c>
      <c r="I439" s="25">
        <f>IF($G439="","",IFERROR(VLOOKUP($G439,Products!$A:$G,3,FALSE),""))</f>
      </c>
      <c r="L439" s="26">
        <f>IF(OR($D439="",$J439=""),"",ROUND($D439*$J439,2))</f>
      </c>
      <c r="N439" s="27">
        <f>IF(OR($D439="",$M439=""),"",ROUND($D439*$M439,0))</f>
      </c>
      <c r="U439" s="27">
        <f>IF($G439="","",IFERROR(VLOOKUP($G439,Products!$A:$G,4,FALSE),""))</f>
      </c>
      <c r="V439" s="28">
        <f>IF(OR($A439="",$U439=""),"",$A439+IF($B439="",0,$B439)+$U439/24)</f>
      </c>
      <c r="W439" s="27">
        <f>IF($G439="","",IFERROR(VLOOKUP($G439,Products!$A:$G,5,FALSE),""))</f>
      </c>
      <c r="X439" s="29">
        <f>IF(OR($A439="",$W439=""),"",$A439+$W439)</f>
      </c>
    </row>
    <row r="440" spans="3:24" x14ac:dyDescent="0.25">
      <c r="H440" s="25">
        <f>IF($G440="","",IFERROR(VLOOKUP($G440,Products!$A:$G,2,FALSE),""))</f>
      </c>
      <c r="I440" s="25">
        <f>IF($G440="","",IFERROR(VLOOKUP($G440,Products!$A:$G,3,FALSE),""))</f>
      </c>
      <c r="L440" s="26">
        <f>IF(OR($D440="",$J440=""),"",ROUND($D440*$J440,2))</f>
      </c>
      <c r="N440" s="27">
        <f>IF(OR($D440="",$M440=""),"",ROUND($D440*$M440,0))</f>
      </c>
      <c r="U440" s="27">
        <f>IF($G440="","",IFERROR(VLOOKUP($G440,Products!$A:$G,4,FALSE),""))</f>
      </c>
      <c r="V440" s="28">
        <f>IF(OR($A440="",$U440=""),"",$A440+IF($B440="",0,$B440)+$U440/24)</f>
      </c>
      <c r="W440" s="27">
        <f>IF($G440="","",IFERROR(VLOOKUP($G440,Products!$A:$G,5,FALSE),""))</f>
      </c>
      <c r="X440" s="29">
        <f>IF(OR($A440="",$W440=""),"",$A440+$W440)</f>
      </c>
    </row>
    <row r="441" spans="3:24" x14ac:dyDescent="0.25">
      <c r="H441" s="25">
        <f>IF($G441="","",IFERROR(VLOOKUP($G441,Products!$A:$G,2,FALSE),""))</f>
      </c>
      <c r="I441" s="25">
        <f>IF($G441="","",IFERROR(VLOOKUP($G441,Products!$A:$G,3,FALSE),""))</f>
      </c>
      <c r="L441" s="26">
        <f>IF(OR($D441="",$J441=""),"",ROUND($D441*$J441,2))</f>
      </c>
      <c r="N441" s="27">
        <f>IF(OR($D441="",$M441=""),"",ROUND($D441*$M441,0))</f>
      </c>
      <c r="U441" s="27">
        <f>IF($G441="","",IFERROR(VLOOKUP($G441,Products!$A:$G,4,FALSE),""))</f>
      </c>
      <c r="V441" s="28">
        <f>IF(OR($A441="",$U441=""),"",$A441+IF($B441="",0,$B441)+$U441/24)</f>
      </c>
      <c r="W441" s="27">
        <f>IF($G441="","",IFERROR(VLOOKUP($G441,Products!$A:$G,5,FALSE),""))</f>
      </c>
      <c r="X441" s="29">
        <f>IF(OR($A441="",$W441=""),"",$A441+$W441)</f>
      </c>
    </row>
    <row r="442" spans="3:24" x14ac:dyDescent="0.25">
      <c r="H442" s="25">
        <f>IF($G442="","",IFERROR(VLOOKUP($G442,Products!$A:$G,2,FALSE),""))</f>
      </c>
      <c r="I442" s="25">
        <f>IF($G442="","",IFERROR(VLOOKUP($G442,Products!$A:$G,3,FALSE),""))</f>
      </c>
      <c r="L442" s="26">
        <f>IF(OR($D442="",$J442=""),"",ROUND($D442*$J442,2))</f>
      </c>
      <c r="N442" s="27">
        <f>IF(OR($D442="",$M442=""),"",ROUND($D442*$M442,0))</f>
      </c>
      <c r="U442" s="27">
        <f>IF($G442="","",IFERROR(VLOOKUP($G442,Products!$A:$G,4,FALSE),""))</f>
      </c>
      <c r="V442" s="28">
        <f>IF(OR($A442="",$U442=""),"",$A442+IF($B442="",0,$B442)+$U442/24)</f>
      </c>
      <c r="W442" s="27">
        <f>IF($G442="","",IFERROR(VLOOKUP($G442,Products!$A:$G,5,FALSE),""))</f>
      </c>
      <c r="X442" s="29">
        <f>IF(OR($A442="",$W442=""),"",$A442+$W442)</f>
      </c>
    </row>
    <row r="443" spans="3:24" x14ac:dyDescent="0.25">
      <c r="H443" s="25">
        <f>IF($G443="","",IFERROR(VLOOKUP($G443,Products!$A:$G,2,FALSE),""))</f>
      </c>
      <c r="I443" s="25">
        <f>IF($G443="","",IFERROR(VLOOKUP($G443,Products!$A:$G,3,FALSE),""))</f>
      </c>
      <c r="L443" s="26">
        <f>IF(OR($D443="",$J443=""),"",ROUND($D443*$J443,2))</f>
      </c>
      <c r="N443" s="27">
        <f>IF(OR($D443="",$M443=""),"",ROUND($D443*$M443,0))</f>
      </c>
      <c r="U443" s="27">
        <f>IF($G443="","",IFERROR(VLOOKUP($G443,Products!$A:$G,4,FALSE),""))</f>
      </c>
      <c r="V443" s="28">
        <f>IF(OR($A443="",$U443=""),"",$A443+IF($B443="",0,$B443)+$U443/24)</f>
      </c>
      <c r="W443" s="27">
        <f>IF($G443="","",IFERROR(VLOOKUP($G443,Products!$A:$G,5,FALSE),""))</f>
      </c>
      <c r="X443" s="29">
        <f>IF(OR($A443="",$W443=""),"",$A443+$W443)</f>
      </c>
    </row>
    <row r="444" spans="3:24" x14ac:dyDescent="0.25">
      <c r="H444" s="25">
        <f>IF($G444="","",IFERROR(VLOOKUP($G444,Products!$A:$G,2,FALSE),""))</f>
      </c>
      <c r="I444" s="25">
        <f>IF($G444="","",IFERROR(VLOOKUP($G444,Products!$A:$G,3,FALSE),""))</f>
      </c>
      <c r="L444" s="26">
        <f>IF(OR($D444="",$J444=""),"",ROUND($D444*$J444,2))</f>
      </c>
      <c r="N444" s="27">
        <f>IF(OR($D444="",$M444=""),"",ROUND($D444*$M444,0))</f>
      </c>
      <c r="U444" s="27">
        <f>IF($G444="","",IFERROR(VLOOKUP($G444,Products!$A:$G,4,FALSE),""))</f>
      </c>
      <c r="V444" s="28">
        <f>IF(OR($A444="",$U444=""),"",$A444+IF($B444="",0,$B444)+$U444/24)</f>
      </c>
      <c r="W444" s="27">
        <f>IF($G444="","",IFERROR(VLOOKUP($G444,Products!$A:$G,5,FALSE),""))</f>
      </c>
      <c r="X444" s="29">
        <f>IF(OR($A444="",$W444=""),"",$A444+$W444)</f>
      </c>
    </row>
    <row r="445" spans="3:24" x14ac:dyDescent="0.25">
      <c r="H445" s="25">
        <f>IF($G445="","",IFERROR(VLOOKUP($G445,Products!$A:$G,2,FALSE),""))</f>
      </c>
      <c r="I445" s="25">
        <f>IF($G445="","",IFERROR(VLOOKUP($G445,Products!$A:$G,3,FALSE),""))</f>
      </c>
      <c r="L445" s="26">
        <f>IF(OR($D445="",$J445=""),"",ROUND($D445*$J445,2))</f>
      </c>
      <c r="N445" s="27">
        <f>IF(OR($D445="",$M445=""),"",ROUND($D445*$M445,0))</f>
      </c>
      <c r="U445" s="27">
        <f>IF($G445="","",IFERROR(VLOOKUP($G445,Products!$A:$G,4,FALSE),""))</f>
      </c>
      <c r="V445" s="28">
        <f>IF(OR($A445="",$U445=""),"",$A445+IF($B445="",0,$B445)+$U445/24)</f>
      </c>
      <c r="W445" s="27">
        <f>IF($G445="","",IFERROR(VLOOKUP($G445,Products!$A:$G,5,FALSE),""))</f>
      </c>
      <c r="X445" s="29">
        <f>IF(OR($A445="",$W445=""),"",$A445+$W445)</f>
      </c>
    </row>
    <row r="446" spans="3:24" x14ac:dyDescent="0.25">
      <c r="H446" s="25">
        <f>IF($G446="","",IFERROR(VLOOKUP($G446,Products!$A:$G,2,FALSE),""))</f>
      </c>
      <c r="I446" s="25">
        <f>IF($G446="","",IFERROR(VLOOKUP($G446,Products!$A:$G,3,FALSE),""))</f>
      </c>
      <c r="L446" s="26">
        <f>IF(OR($D446="",$J446=""),"",ROUND($D446*$J446,2))</f>
      </c>
      <c r="N446" s="27">
        <f>IF(OR($D446="",$M446=""),"",ROUND($D446*$M446,0))</f>
      </c>
      <c r="U446" s="27">
        <f>IF($G446="","",IFERROR(VLOOKUP($G446,Products!$A:$G,4,FALSE),""))</f>
      </c>
      <c r="V446" s="28">
        <f>IF(OR($A446="",$U446=""),"",$A446+IF($B446="",0,$B446)+$U446/24)</f>
      </c>
      <c r="W446" s="27">
        <f>IF($G446="","",IFERROR(VLOOKUP($G446,Products!$A:$G,5,FALSE),""))</f>
      </c>
      <c r="X446" s="29">
        <f>IF(OR($A446="",$W446=""),"",$A446+$W446)</f>
      </c>
    </row>
    <row r="447" spans="3:24" x14ac:dyDescent="0.25">
      <c r="H447" s="25">
        <f>IF($G447="","",IFERROR(VLOOKUP($G447,Products!$A:$G,2,FALSE),""))</f>
      </c>
      <c r="I447" s="25">
        <f>IF($G447="","",IFERROR(VLOOKUP($G447,Products!$A:$G,3,FALSE),""))</f>
      </c>
      <c r="L447" s="26">
        <f>IF(OR($D447="",$J447=""),"",ROUND($D447*$J447,2))</f>
      </c>
      <c r="N447" s="27">
        <f>IF(OR($D447="",$M447=""),"",ROUND($D447*$M447,0))</f>
      </c>
      <c r="U447" s="27">
        <f>IF($G447="","",IFERROR(VLOOKUP($G447,Products!$A:$G,4,FALSE),""))</f>
      </c>
      <c r="V447" s="28">
        <f>IF(OR($A447="",$U447=""),"",$A447+IF($B447="",0,$B447)+$U447/24)</f>
      </c>
      <c r="W447" s="27">
        <f>IF($G447="","",IFERROR(VLOOKUP($G447,Products!$A:$G,5,FALSE),""))</f>
      </c>
      <c r="X447" s="29">
        <f>IF(OR($A447="",$W447=""),"",$A447+$W447)</f>
      </c>
    </row>
    <row r="448" spans="3:24" x14ac:dyDescent="0.25">
      <c r="H448" s="25">
        <f>IF($G448="","",IFERROR(VLOOKUP($G448,Products!$A:$G,2,FALSE),""))</f>
      </c>
      <c r="I448" s="25">
        <f>IF($G448="","",IFERROR(VLOOKUP($G448,Products!$A:$G,3,FALSE),""))</f>
      </c>
      <c r="L448" s="26">
        <f>IF(OR($D448="",$J448=""),"",ROUND($D448*$J448,2))</f>
      </c>
      <c r="N448" s="27">
        <f>IF(OR($D448="",$M448=""),"",ROUND($D448*$M448,0))</f>
      </c>
      <c r="U448" s="27">
        <f>IF($G448="","",IFERROR(VLOOKUP($G448,Products!$A:$G,4,FALSE),""))</f>
      </c>
      <c r="V448" s="28">
        <f>IF(OR($A448="",$U448=""),"",$A448+IF($B448="",0,$B448)+$U448/24)</f>
      </c>
      <c r="W448" s="27">
        <f>IF($G448="","",IFERROR(VLOOKUP($G448,Products!$A:$G,5,FALSE),""))</f>
      </c>
      <c r="X448" s="29">
        <f>IF(OR($A448="",$W448=""),"",$A448+$W448)</f>
      </c>
    </row>
    <row r="449" spans="3:24" x14ac:dyDescent="0.25">
      <c r="H449" s="25">
        <f>IF($G449="","",IFERROR(VLOOKUP($G449,Products!$A:$G,2,FALSE),""))</f>
      </c>
      <c r="I449" s="25">
        <f>IF($G449="","",IFERROR(VLOOKUP($G449,Products!$A:$G,3,FALSE),""))</f>
      </c>
      <c r="L449" s="26">
        <f>IF(OR($D449="",$J449=""),"",ROUND($D449*$J449,2))</f>
      </c>
      <c r="N449" s="27">
        <f>IF(OR($D449="",$M449=""),"",ROUND($D449*$M449,0))</f>
      </c>
      <c r="U449" s="27">
        <f>IF($G449="","",IFERROR(VLOOKUP($G449,Products!$A:$G,4,FALSE),""))</f>
      </c>
      <c r="V449" s="28">
        <f>IF(OR($A449="",$U449=""),"",$A449+IF($B449="",0,$B449)+$U449/24)</f>
      </c>
      <c r="W449" s="27">
        <f>IF($G449="","",IFERROR(VLOOKUP($G449,Products!$A:$G,5,FALSE),""))</f>
      </c>
      <c r="X449" s="29">
        <f>IF(OR($A449="",$W449=""),"",$A449+$W449)</f>
      </c>
    </row>
    <row r="450" spans="3:24" x14ac:dyDescent="0.25">
      <c r="H450" s="25">
        <f>IF($G450="","",IFERROR(VLOOKUP($G450,Products!$A:$G,2,FALSE),""))</f>
      </c>
      <c r="I450" s="25">
        <f>IF($G450="","",IFERROR(VLOOKUP($G450,Products!$A:$G,3,FALSE),""))</f>
      </c>
      <c r="L450" s="26">
        <f>IF(OR($D450="",$J450=""),"",ROUND($D450*$J450,2))</f>
      </c>
      <c r="N450" s="27">
        <f>IF(OR($D450="",$M450=""),"",ROUND($D450*$M450,0))</f>
      </c>
      <c r="U450" s="27">
        <f>IF($G450="","",IFERROR(VLOOKUP($G450,Products!$A:$G,4,FALSE),""))</f>
      </c>
      <c r="V450" s="28">
        <f>IF(OR($A450="",$U450=""),"",$A450+IF($B450="",0,$B450)+$U450/24)</f>
      </c>
      <c r="W450" s="27">
        <f>IF($G450="","",IFERROR(VLOOKUP($G450,Products!$A:$G,5,FALSE),""))</f>
      </c>
      <c r="X450" s="29">
        <f>IF(OR($A450="",$W450=""),"",$A450+$W450)</f>
      </c>
    </row>
    <row r="451" spans="3:24" x14ac:dyDescent="0.25">
      <c r="H451" s="25">
        <f>IF($G451="","",IFERROR(VLOOKUP($G451,Products!$A:$G,2,FALSE),""))</f>
      </c>
      <c r="I451" s="25">
        <f>IF($G451="","",IFERROR(VLOOKUP($G451,Products!$A:$G,3,FALSE),""))</f>
      </c>
      <c r="L451" s="26">
        <f>IF(OR($D451="",$J451=""),"",ROUND($D451*$J451,2))</f>
      </c>
      <c r="N451" s="27">
        <f>IF(OR($D451="",$M451=""),"",ROUND($D451*$M451,0))</f>
      </c>
      <c r="U451" s="27">
        <f>IF($G451="","",IFERROR(VLOOKUP($G451,Products!$A:$G,4,FALSE),""))</f>
      </c>
      <c r="V451" s="28">
        <f>IF(OR($A451="",$U451=""),"",$A451+IF($B451="",0,$B451)+$U451/24)</f>
      </c>
      <c r="W451" s="27">
        <f>IF($G451="","",IFERROR(VLOOKUP($G451,Products!$A:$G,5,FALSE),""))</f>
      </c>
      <c r="X451" s="29">
        <f>IF(OR($A451="",$W451=""),"",$A451+$W451)</f>
      </c>
    </row>
    <row r="452" spans="3:24" x14ac:dyDescent="0.25">
      <c r="H452" s="25">
        <f>IF($G452="","",IFERROR(VLOOKUP($G452,Products!$A:$G,2,FALSE),""))</f>
      </c>
      <c r="I452" s="25">
        <f>IF($G452="","",IFERROR(VLOOKUP($G452,Products!$A:$G,3,FALSE),""))</f>
      </c>
      <c r="L452" s="26">
        <f>IF(OR($D452="",$J452=""),"",ROUND($D452*$J452,2))</f>
      </c>
      <c r="N452" s="27">
        <f>IF(OR($D452="",$M452=""),"",ROUND($D452*$M452,0))</f>
      </c>
      <c r="U452" s="27">
        <f>IF($G452="","",IFERROR(VLOOKUP($G452,Products!$A:$G,4,FALSE),""))</f>
      </c>
      <c r="V452" s="28">
        <f>IF(OR($A452="",$U452=""),"",$A452+IF($B452="",0,$B452)+$U452/24)</f>
      </c>
      <c r="W452" s="27">
        <f>IF($G452="","",IFERROR(VLOOKUP($G452,Products!$A:$G,5,FALSE),""))</f>
      </c>
      <c r="X452" s="29">
        <f>IF(OR($A452="",$W452=""),"",$A452+$W452)</f>
      </c>
    </row>
    <row r="453" spans="3:24" x14ac:dyDescent="0.25">
      <c r="H453" s="25">
        <f>IF($G453="","",IFERROR(VLOOKUP($G453,Products!$A:$G,2,FALSE),""))</f>
      </c>
      <c r="I453" s="25">
        <f>IF($G453="","",IFERROR(VLOOKUP($G453,Products!$A:$G,3,FALSE),""))</f>
      </c>
      <c r="L453" s="26">
        <f>IF(OR($D453="",$J453=""),"",ROUND($D453*$J453,2))</f>
      </c>
      <c r="N453" s="27">
        <f>IF(OR($D453="",$M453=""),"",ROUND($D453*$M453,0))</f>
      </c>
      <c r="U453" s="27">
        <f>IF($G453="","",IFERROR(VLOOKUP($G453,Products!$A:$G,4,FALSE),""))</f>
      </c>
      <c r="V453" s="28">
        <f>IF(OR($A453="",$U453=""),"",$A453+IF($B453="",0,$B453)+$U453/24)</f>
      </c>
      <c r="W453" s="27">
        <f>IF($G453="","",IFERROR(VLOOKUP($G453,Products!$A:$G,5,FALSE),""))</f>
      </c>
      <c r="X453" s="29">
        <f>IF(OR($A453="",$W453=""),"",$A453+$W453)</f>
      </c>
    </row>
    <row r="454" spans="3:24" x14ac:dyDescent="0.25">
      <c r="H454" s="25">
        <f>IF($G454="","",IFERROR(VLOOKUP($G454,Products!$A:$G,2,FALSE),""))</f>
      </c>
      <c r="I454" s="25">
        <f>IF($G454="","",IFERROR(VLOOKUP($G454,Products!$A:$G,3,FALSE),""))</f>
      </c>
      <c r="L454" s="26">
        <f>IF(OR($D454="",$J454=""),"",ROUND($D454*$J454,2))</f>
      </c>
      <c r="N454" s="27">
        <f>IF(OR($D454="",$M454=""),"",ROUND($D454*$M454,0))</f>
      </c>
      <c r="U454" s="27">
        <f>IF($G454="","",IFERROR(VLOOKUP($G454,Products!$A:$G,4,FALSE),""))</f>
      </c>
      <c r="V454" s="28">
        <f>IF(OR($A454="",$U454=""),"",$A454+IF($B454="",0,$B454)+$U454/24)</f>
      </c>
      <c r="W454" s="27">
        <f>IF($G454="","",IFERROR(VLOOKUP($G454,Products!$A:$G,5,FALSE),""))</f>
      </c>
      <c r="X454" s="29">
        <f>IF(OR($A454="",$W454=""),"",$A454+$W454)</f>
      </c>
    </row>
    <row r="455" spans="3:24" x14ac:dyDescent="0.25">
      <c r="H455" s="25">
        <f>IF($G455="","",IFERROR(VLOOKUP($G455,Products!$A:$G,2,FALSE),""))</f>
      </c>
      <c r="I455" s="25">
        <f>IF($G455="","",IFERROR(VLOOKUP($G455,Products!$A:$G,3,FALSE),""))</f>
      </c>
      <c r="L455" s="26">
        <f>IF(OR($D455="",$J455=""),"",ROUND($D455*$J455,2))</f>
      </c>
      <c r="N455" s="27">
        <f>IF(OR($D455="",$M455=""),"",ROUND($D455*$M455,0))</f>
      </c>
      <c r="U455" s="27">
        <f>IF($G455="","",IFERROR(VLOOKUP($G455,Products!$A:$G,4,FALSE),""))</f>
      </c>
      <c r="V455" s="28">
        <f>IF(OR($A455="",$U455=""),"",$A455+IF($B455="",0,$B455)+$U455/24)</f>
      </c>
      <c r="W455" s="27">
        <f>IF($G455="","",IFERROR(VLOOKUP($G455,Products!$A:$G,5,FALSE),""))</f>
      </c>
      <c r="X455" s="29">
        <f>IF(OR($A455="",$W455=""),"",$A455+$W455)</f>
      </c>
    </row>
    <row r="456" spans="3:24" x14ac:dyDescent="0.25">
      <c r="H456" s="25">
        <f>IF($G456="","",IFERROR(VLOOKUP($G456,Products!$A:$G,2,FALSE),""))</f>
      </c>
      <c r="I456" s="25">
        <f>IF($G456="","",IFERROR(VLOOKUP($G456,Products!$A:$G,3,FALSE),""))</f>
      </c>
      <c r="L456" s="26">
        <f>IF(OR($D456="",$J456=""),"",ROUND($D456*$J456,2))</f>
      </c>
      <c r="N456" s="27">
        <f>IF(OR($D456="",$M456=""),"",ROUND($D456*$M456,0))</f>
      </c>
      <c r="U456" s="27">
        <f>IF($G456="","",IFERROR(VLOOKUP($G456,Products!$A:$G,4,FALSE),""))</f>
      </c>
      <c r="V456" s="28">
        <f>IF(OR($A456="",$U456=""),"",$A456+IF($B456="",0,$B456)+$U456/24)</f>
      </c>
      <c r="W456" s="27">
        <f>IF($G456="","",IFERROR(VLOOKUP($G456,Products!$A:$G,5,FALSE),""))</f>
      </c>
      <c r="X456" s="29">
        <f>IF(OR($A456="",$W456=""),"",$A456+$W456)</f>
      </c>
    </row>
    <row r="457" spans="3:24" x14ac:dyDescent="0.25">
      <c r="H457" s="25">
        <f>IF($G457="","",IFERROR(VLOOKUP($G457,Products!$A:$G,2,FALSE),""))</f>
      </c>
      <c r="I457" s="25">
        <f>IF($G457="","",IFERROR(VLOOKUP($G457,Products!$A:$G,3,FALSE),""))</f>
      </c>
      <c r="L457" s="26">
        <f>IF(OR($D457="",$J457=""),"",ROUND($D457*$J457,2))</f>
      </c>
      <c r="N457" s="27">
        <f>IF(OR($D457="",$M457=""),"",ROUND($D457*$M457,0))</f>
      </c>
      <c r="U457" s="27">
        <f>IF($G457="","",IFERROR(VLOOKUP($G457,Products!$A:$G,4,FALSE),""))</f>
      </c>
      <c r="V457" s="28">
        <f>IF(OR($A457="",$U457=""),"",$A457+IF($B457="",0,$B457)+$U457/24)</f>
      </c>
      <c r="W457" s="27">
        <f>IF($G457="","",IFERROR(VLOOKUP($G457,Products!$A:$G,5,FALSE),""))</f>
      </c>
      <c r="X457" s="29">
        <f>IF(OR($A457="",$W457=""),"",$A457+$W457)</f>
      </c>
    </row>
    <row r="458" spans="3:24" x14ac:dyDescent="0.25">
      <c r="H458" s="25">
        <f>IF($G458="","",IFERROR(VLOOKUP($G458,Products!$A:$G,2,FALSE),""))</f>
      </c>
      <c r="I458" s="25">
        <f>IF($G458="","",IFERROR(VLOOKUP($G458,Products!$A:$G,3,FALSE),""))</f>
      </c>
      <c r="L458" s="26">
        <f>IF(OR($D458="",$J458=""),"",ROUND($D458*$J458,2))</f>
      </c>
      <c r="N458" s="27">
        <f>IF(OR($D458="",$M458=""),"",ROUND($D458*$M458,0))</f>
      </c>
      <c r="U458" s="27">
        <f>IF($G458="","",IFERROR(VLOOKUP($G458,Products!$A:$G,4,FALSE),""))</f>
      </c>
      <c r="V458" s="28">
        <f>IF(OR($A458="",$U458=""),"",$A458+IF($B458="",0,$B458)+$U458/24)</f>
      </c>
      <c r="W458" s="27">
        <f>IF($G458="","",IFERROR(VLOOKUP($G458,Products!$A:$G,5,FALSE),""))</f>
      </c>
      <c r="X458" s="29">
        <f>IF(OR($A458="",$W458=""),"",$A458+$W458)</f>
      </c>
    </row>
    <row r="459" spans="3:24" x14ac:dyDescent="0.25">
      <c r="H459" s="25">
        <f>IF($G459="","",IFERROR(VLOOKUP($G459,Products!$A:$G,2,FALSE),""))</f>
      </c>
      <c r="I459" s="25">
        <f>IF($G459="","",IFERROR(VLOOKUP($G459,Products!$A:$G,3,FALSE),""))</f>
      </c>
      <c r="L459" s="26">
        <f>IF(OR($D459="",$J459=""),"",ROUND($D459*$J459,2))</f>
      </c>
      <c r="N459" s="27">
        <f>IF(OR($D459="",$M459=""),"",ROUND($D459*$M459,0))</f>
      </c>
      <c r="U459" s="27">
        <f>IF($G459="","",IFERROR(VLOOKUP($G459,Products!$A:$G,4,FALSE),""))</f>
      </c>
      <c r="V459" s="28">
        <f>IF(OR($A459="",$U459=""),"",$A459+IF($B459="",0,$B459)+$U459/24)</f>
      </c>
      <c r="W459" s="27">
        <f>IF($G459="","",IFERROR(VLOOKUP($G459,Products!$A:$G,5,FALSE),""))</f>
      </c>
      <c r="X459" s="29">
        <f>IF(OR($A459="",$W459=""),"",$A459+$W459)</f>
      </c>
    </row>
    <row r="460" spans="3:24" x14ac:dyDescent="0.25">
      <c r="H460" s="25">
        <f>IF($G460="","",IFERROR(VLOOKUP($G460,Products!$A:$G,2,FALSE),""))</f>
      </c>
      <c r="I460" s="25">
        <f>IF($G460="","",IFERROR(VLOOKUP($G460,Products!$A:$G,3,FALSE),""))</f>
      </c>
      <c r="L460" s="26">
        <f>IF(OR($D460="",$J460=""),"",ROUND($D460*$J460,2))</f>
      </c>
      <c r="N460" s="27">
        <f>IF(OR($D460="",$M460=""),"",ROUND($D460*$M460,0))</f>
      </c>
      <c r="U460" s="27">
        <f>IF($G460="","",IFERROR(VLOOKUP($G460,Products!$A:$G,4,FALSE),""))</f>
      </c>
      <c r="V460" s="28">
        <f>IF(OR($A460="",$U460=""),"",$A460+IF($B460="",0,$B460)+$U460/24)</f>
      </c>
      <c r="W460" s="27">
        <f>IF($G460="","",IFERROR(VLOOKUP($G460,Products!$A:$G,5,FALSE),""))</f>
      </c>
      <c r="X460" s="29">
        <f>IF(OR($A460="",$W460=""),"",$A460+$W460)</f>
      </c>
    </row>
    <row r="461" spans="3:24" x14ac:dyDescent="0.25">
      <c r="H461" s="25">
        <f>IF($G461="","",IFERROR(VLOOKUP($G461,Products!$A:$G,2,FALSE),""))</f>
      </c>
      <c r="I461" s="25">
        <f>IF($G461="","",IFERROR(VLOOKUP($G461,Products!$A:$G,3,FALSE),""))</f>
      </c>
      <c r="L461" s="26">
        <f>IF(OR($D461="",$J461=""),"",ROUND($D461*$J461,2))</f>
      </c>
      <c r="N461" s="27">
        <f>IF(OR($D461="",$M461=""),"",ROUND($D461*$M461,0))</f>
      </c>
      <c r="U461" s="27">
        <f>IF($G461="","",IFERROR(VLOOKUP($G461,Products!$A:$G,4,FALSE),""))</f>
      </c>
      <c r="V461" s="28">
        <f>IF(OR($A461="",$U461=""),"",$A461+IF($B461="",0,$B461)+$U461/24)</f>
      </c>
      <c r="W461" s="27">
        <f>IF($G461="","",IFERROR(VLOOKUP($G461,Products!$A:$G,5,FALSE),""))</f>
      </c>
      <c r="X461" s="29">
        <f>IF(OR($A461="",$W461=""),"",$A461+$W461)</f>
      </c>
    </row>
    <row r="462" spans="3:24" x14ac:dyDescent="0.25">
      <c r="H462" s="25">
        <f>IF($G462="","",IFERROR(VLOOKUP($G462,Products!$A:$G,2,FALSE),""))</f>
      </c>
      <c r="I462" s="25">
        <f>IF($G462="","",IFERROR(VLOOKUP($G462,Products!$A:$G,3,FALSE),""))</f>
      </c>
      <c r="L462" s="26">
        <f>IF(OR($D462="",$J462=""),"",ROUND($D462*$J462,2))</f>
      </c>
      <c r="N462" s="27">
        <f>IF(OR($D462="",$M462=""),"",ROUND($D462*$M462,0))</f>
      </c>
      <c r="U462" s="27">
        <f>IF($G462="","",IFERROR(VLOOKUP($G462,Products!$A:$G,4,FALSE),""))</f>
      </c>
      <c r="V462" s="28">
        <f>IF(OR($A462="",$U462=""),"",$A462+IF($B462="",0,$B462)+$U462/24)</f>
      </c>
      <c r="W462" s="27">
        <f>IF($G462="","",IFERROR(VLOOKUP($G462,Products!$A:$G,5,FALSE),""))</f>
      </c>
      <c r="X462" s="29">
        <f>IF(OR($A462="",$W462=""),"",$A462+$W462)</f>
      </c>
    </row>
    <row r="463" spans="3:24" x14ac:dyDescent="0.25">
      <c r="H463" s="25">
        <f>IF($G463="","",IFERROR(VLOOKUP($G463,Products!$A:$G,2,FALSE),""))</f>
      </c>
      <c r="I463" s="25">
        <f>IF($G463="","",IFERROR(VLOOKUP($G463,Products!$A:$G,3,FALSE),""))</f>
      </c>
      <c r="L463" s="26">
        <f>IF(OR($D463="",$J463=""),"",ROUND($D463*$J463,2))</f>
      </c>
      <c r="N463" s="27">
        <f>IF(OR($D463="",$M463=""),"",ROUND($D463*$M463,0))</f>
      </c>
      <c r="U463" s="27">
        <f>IF($G463="","",IFERROR(VLOOKUP($G463,Products!$A:$G,4,FALSE),""))</f>
      </c>
      <c r="V463" s="28">
        <f>IF(OR($A463="",$U463=""),"",$A463+IF($B463="",0,$B463)+$U463/24)</f>
      </c>
      <c r="W463" s="27">
        <f>IF($G463="","",IFERROR(VLOOKUP($G463,Products!$A:$G,5,FALSE),""))</f>
      </c>
      <c r="X463" s="29">
        <f>IF(OR($A463="",$W463=""),"",$A463+$W463)</f>
      </c>
    </row>
    <row r="464" spans="3:24" x14ac:dyDescent="0.25">
      <c r="H464" s="25">
        <f>IF($G464="","",IFERROR(VLOOKUP($G464,Products!$A:$G,2,FALSE),""))</f>
      </c>
      <c r="I464" s="25">
        <f>IF($G464="","",IFERROR(VLOOKUP($G464,Products!$A:$G,3,FALSE),""))</f>
      </c>
      <c r="L464" s="26">
        <f>IF(OR($D464="",$J464=""),"",ROUND($D464*$J464,2))</f>
      </c>
      <c r="N464" s="27">
        <f>IF(OR($D464="",$M464=""),"",ROUND($D464*$M464,0))</f>
      </c>
      <c r="U464" s="27">
        <f>IF($G464="","",IFERROR(VLOOKUP($G464,Products!$A:$G,4,FALSE),""))</f>
      </c>
      <c r="V464" s="28">
        <f>IF(OR($A464="",$U464=""),"",$A464+IF($B464="",0,$B464)+$U464/24)</f>
      </c>
      <c r="W464" s="27">
        <f>IF($G464="","",IFERROR(VLOOKUP($G464,Products!$A:$G,5,FALSE),""))</f>
      </c>
      <c r="X464" s="29">
        <f>IF(OR($A464="",$W464=""),"",$A464+$W464)</f>
      </c>
    </row>
    <row r="465" spans="3:24" x14ac:dyDescent="0.25">
      <c r="H465" s="25">
        <f>IF($G465="","",IFERROR(VLOOKUP($G465,Products!$A:$G,2,FALSE),""))</f>
      </c>
      <c r="I465" s="25">
        <f>IF($G465="","",IFERROR(VLOOKUP($G465,Products!$A:$G,3,FALSE),""))</f>
      </c>
      <c r="L465" s="26">
        <f>IF(OR($D465="",$J465=""),"",ROUND($D465*$J465,2))</f>
      </c>
      <c r="N465" s="27">
        <f>IF(OR($D465="",$M465=""),"",ROUND($D465*$M465,0))</f>
      </c>
      <c r="U465" s="27">
        <f>IF($G465="","",IFERROR(VLOOKUP($G465,Products!$A:$G,4,FALSE),""))</f>
      </c>
      <c r="V465" s="28">
        <f>IF(OR($A465="",$U465=""),"",$A465+IF($B465="",0,$B465)+$U465/24)</f>
      </c>
      <c r="W465" s="27">
        <f>IF($G465="","",IFERROR(VLOOKUP($G465,Products!$A:$G,5,FALSE),""))</f>
      </c>
      <c r="X465" s="29">
        <f>IF(OR($A465="",$W465=""),"",$A465+$W465)</f>
      </c>
    </row>
    <row r="466" spans="3:24" x14ac:dyDescent="0.25">
      <c r="H466" s="25">
        <f>IF($G466="","",IFERROR(VLOOKUP($G466,Products!$A:$G,2,FALSE),""))</f>
      </c>
      <c r="I466" s="25">
        <f>IF($G466="","",IFERROR(VLOOKUP($G466,Products!$A:$G,3,FALSE),""))</f>
      </c>
      <c r="L466" s="26">
        <f>IF(OR($D466="",$J466=""),"",ROUND($D466*$J466,2))</f>
      </c>
      <c r="N466" s="27">
        <f>IF(OR($D466="",$M466=""),"",ROUND($D466*$M466,0))</f>
      </c>
      <c r="U466" s="27">
        <f>IF($G466="","",IFERROR(VLOOKUP($G466,Products!$A:$G,4,FALSE),""))</f>
      </c>
      <c r="V466" s="28">
        <f>IF(OR($A466="",$U466=""),"",$A466+IF($B466="",0,$B466)+$U466/24)</f>
      </c>
      <c r="W466" s="27">
        <f>IF($G466="","",IFERROR(VLOOKUP($G466,Products!$A:$G,5,FALSE),""))</f>
      </c>
      <c r="X466" s="29">
        <f>IF(OR($A466="",$W466=""),"",$A466+$W466)</f>
      </c>
    </row>
    <row r="467" spans="3:24" x14ac:dyDescent="0.25">
      <c r="H467" s="25">
        <f>IF($G467="","",IFERROR(VLOOKUP($G467,Products!$A:$G,2,FALSE),""))</f>
      </c>
      <c r="I467" s="25">
        <f>IF($G467="","",IFERROR(VLOOKUP($G467,Products!$A:$G,3,FALSE),""))</f>
      </c>
      <c r="L467" s="26">
        <f>IF(OR($D467="",$J467=""),"",ROUND($D467*$J467,2))</f>
      </c>
      <c r="N467" s="27">
        <f>IF(OR($D467="",$M467=""),"",ROUND($D467*$M467,0))</f>
      </c>
      <c r="U467" s="27">
        <f>IF($G467="","",IFERROR(VLOOKUP($G467,Products!$A:$G,4,FALSE),""))</f>
      </c>
      <c r="V467" s="28">
        <f>IF(OR($A467="",$U467=""),"",$A467+IF($B467="",0,$B467)+$U467/24)</f>
      </c>
      <c r="W467" s="27">
        <f>IF($G467="","",IFERROR(VLOOKUP($G467,Products!$A:$G,5,FALSE),""))</f>
      </c>
      <c r="X467" s="29">
        <f>IF(OR($A467="",$W467=""),"",$A467+$W467)</f>
      </c>
    </row>
    <row r="468" spans="3:24" x14ac:dyDescent="0.25">
      <c r="H468" s="25">
        <f>IF($G468="","",IFERROR(VLOOKUP($G468,Products!$A:$G,2,FALSE),""))</f>
      </c>
      <c r="I468" s="25">
        <f>IF($G468="","",IFERROR(VLOOKUP($G468,Products!$A:$G,3,FALSE),""))</f>
      </c>
      <c r="L468" s="26">
        <f>IF(OR($D468="",$J468=""),"",ROUND($D468*$J468,2))</f>
      </c>
      <c r="N468" s="27">
        <f>IF(OR($D468="",$M468=""),"",ROUND($D468*$M468,0))</f>
      </c>
      <c r="U468" s="27">
        <f>IF($G468="","",IFERROR(VLOOKUP($G468,Products!$A:$G,4,FALSE),""))</f>
      </c>
      <c r="V468" s="28">
        <f>IF(OR($A468="",$U468=""),"",$A468+IF($B468="",0,$B468)+$U468/24)</f>
      </c>
      <c r="W468" s="27">
        <f>IF($G468="","",IFERROR(VLOOKUP($G468,Products!$A:$G,5,FALSE),""))</f>
      </c>
      <c r="X468" s="29">
        <f>IF(OR($A468="",$W468=""),"",$A468+$W468)</f>
      </c>
    </row>
    <row r="469" spans="3:24" x14ac:dyDescent="0.25">
      <c r="H469" s="25">
        <f>IF($G469="","",IFERROR(VLOOKUP($G469,Products!$A:$G,2,FALSE),""))</f>
      </c>
      <c r="I469" s="25">
        <f>IF($G469="","",IFERROR(VLOOKUP($G469,Products!$A:$G,3,FALSE),""))</f>
      </c>
      <c r="L469" s="26">
        <f>IF(OR($D469="",$J469=""),"",ROUND($D469*$J469,2))</f>
      </c>
      <c r="N469" s="27">
        <f>IF(OR($D469="",$M469=""),"",ROUND($D469*$M469,0))</f>
      </c>
      <c r="U469" s="27">
        <f>IF($G469="","",IFERROR(VLOOKUP($G469,Products!$A:$G,4,FALSE),""))</f>
      </c>
      <c r="V469" s="28">
        <f>IF(OR($A469="",$U469=""),"",$A469+IF($B469="",0,$B469)+$U469/24)</f>
      </c>
      <c r="W469" s="27">
        <f>IF($G469="","",IFERROR(VLOOKUP($G469,Products!$A:$G,5,FALSE),""))</f>
      </c>
      <c r="X469" s="29">
        <f>IF(OR($A469="",$W469=""),"",$A469+$W469)</f>
      </c>
    </row>
    <row r="470" spans="3:24" x14ac:dyDescent="0.25">
      <c r="H470" s="25">
        <f>IF($G470="","",IFERROR(VLOOKUP($G470,Products!$A:$G,2,FALSE),""))</f>
      </c>
      <c r="I470" s="25">
        <f>IF($G470="","",IFERROR(VLOOKUP($G470,Products!$A:$G,3,FALSE),""))</f>
      </c>
      <c r="L470" s="26">
        <f>IF(OR($D470="",$J470=""),"",ROUND($D470*$J470,2))</f>
      </c>
      <c r="N470" s="27">
        <f>IF(OR($D470="",$M470=""),"",ROUND($D470*$M470,0))</f>
      </c>
      <c r="U470" s="27">
        <f>IF($G470="","",IFERROR(VLOOKUP($G470,Products!$A:$G,4,FALSE),""))</f>
      </c>
      <c r="V470" s="28">
        <f>IF(OR($A470="",$U470=""),"",$A470+IF($B470="",0,$B470)+$U470/24)</f>
      </c>
      <c r="W470" s="27">
        <f>IF($G470="","",IFERROR(VLOOKUP($G470,Products!$A:$G,5,FALSE),""))</f>
      </c>
      <c r="X470" s="29">
        <f>IF(OR($A470="",$W470=""),"",$A470+$W470)</f>
      </c>
    </row>
    <row r="471" spans="3:24" x14ac:dyDescent="0.25">
      <c r="H471" s="25">
        <f>IF($G471="","",IFERROR(VLOOKUP($G471,Products!$A:$G,2,FALSE),""))</f>
      </c>
      <c r="I471" s="25">
        <f>IF($G471="","",IFERROR(VLOOKUP($G471,Products!$A:$G,3,FALSE),""))</f>
      </c>
      <c r="L471" s="26">
        <f>IF(OR($D471="",$J471=""),"",ROUND($D471*$J471,2))</f>
      </c>
      <c r="N471" s="27">
        <f>IF(OR($D471="",$M471=""),"",ROUND($D471*$M471,0))</f>
      </c>
      <c r="U471" s="27">
        <f>IF($G471="","",IFERROR(VLOOKUP($G471,Products!$A:$G,4,FALSE),""))</f>
      </c>
      <c r="V471" s="28">
        <f>IF(OR($A471="",$U471=""),"",$A471+IF($B471="",0,$B471)+$U471/24)</f>
      </c>
      <c r="W471" s="27">
        <f>IF($G471="","",IFERROR(VLOOKUP($G471,Products!$A:$G,5,FALSE),""))</f>
      </c>
      <c r="X471" s="29">
        <f>IF(OR($A471="",$W471=""),"",$A471+$W471)</f>
      </c>
    </row>
    <row r="472" spans="3:24" x14ac:dyDescent="0.25">
      <c r="H472" s="25">
        <f>IF($G472="","",IFERROR(VLOOKUP($G472,Products!$A:$G,2,FALSE),""))</f>
      </c>
      <c r="I472" s="25">
        <f>IF($G472="","",IFERROR(VLOOKUP($G472,Products!$A:$G,3,FALSE),""))</f>
      </c>
      <c r="L472" s="26">
        <f>IF(OR($D472="",$J472=""),"",ROUND($D472*$J472,2))</f>
      </c>
      <c r="N472" s="27">
        <f>IF(OR($D472="",$M472=""),"",ROUND($D472*$M472,0))</f>
      </c>
      <c r="U472" s="27">
        <f>IF($G472="","",IFERROR(VLOOKUP($G472,Products!$A:$G,4,FALSE),""))</f>
      </c>
      <c r="V472" s="28">
        <f>IF(OR($A472="",$U472=""),"",$A472+IF($B472="",0,$B472)+$U472/24)</f>
      </c>
      <c r="W472" s="27">
        <f>IF($G472="","",IFERROR(VLOOKUP($G472,Products!$A:$G,5,FALSE),""))</f>
      </c>
      <c r="X472" s="29">
        <f>IF(OR($A472="",$W472=""),"",$A472+$W472)</f>
      </c>
    </row>
    <row r="473" spans="3:24" x14ac:dyDescent="0.25">
      <c r="H473" s="25">
        <f>IF($G473="","",IFERROR(VLOOKUP($G473,Products!$A:$G,2,FALSE),""))</f>
      </c>
      <c r="I473" s="25">
        <f>IF($G473="","",IFERROR(VLOOKUP($G473,Products!$A:$G,3,FALSE),""))</f>
      </c>
      <c r="L473" s="26">
        <f>IF(OR($D473="",$J473=""),"",ROUND($D473*$J473,2))</f>
      </c>
      <c r="N473" s="27">
        <f>IF(OR($D473="",$M473=""),"",ROUND($D473*$M473,0))</f>
      </c>
      <c r="U473" s="27">
        <f>IF($G473="","",IFERROR(VLOOKUP($G473,Products!$A:$G,4,FALSE),""))</f>
      </c>
      <c r="V473" s="28">
        <f>IF(OR($A473="",$U473=""),"",$A473+IF($B473="",0,$B473)+$U473/24)</f>
      </c>
      <c r="W473" s="27">
        <f>IF($G473="","",IFERROR(VLOOKUP($G473,Products!$A:$G,5,FALSE),""))</f>
      </c>
      <c r="X473" s="29">
        <f>IF(OR($A473="",$W473=""),"",$A473+$W473)</f>
      </c>
    </row>
    <row r="474" spans="3:24" x14ac:dyDescent="0.25">
      <c r="H474" s="25">
        <f>IF($G474="","",IFERROR(VLOOKUP($G474,Products!$A:$G,2,FALSE),""))</f>
      </c>
      <c r="I474" s="25">
        <f>IF($G474="","",IFERROR(VLOOKUP($G474,Products!$A:$G,3,FALSE),""))</f>
      </c>
      <c r="L474" s="26">
        <f>IF(OR($D474="",$J474=""),"",ROUND($D474*$J474,2))</f>
      </c>
      <c r="N474" s="27">
        <f>IF(OR($D474="",$M474=""),"",ROUND($D474*$M474,0))</f>
      </c>
      <c r="U474" s="27">
        <f>IF($G474="","",IFERROR(VLOOKUP($G474,Products!$A:$G,4,FALSE),""))</f>
      </c>
      <c r="V474" s="28">
        <f>IF(OR($A474="",$U474=""),"",$A474+IF($B474="",0,$B474)+$U474/24)</f>
      </c>
      <c r="W474" s="27">
        <f>IF($G474="","",IFERROR(VLOOKUP($G474,Products!$A:$G,5,FALSE),""))</f>
      </c>
      <c r="X474" s="29">
        <f>IF(OR($A474="",$W474=""),"",$A474+$W474)</f>
      </c>
    </row>
    <row r="475" spans="3:24" x14ac:dyDescent="0.25">
      <c r="H475" s="25">
        <f>IF($G475="","",IFERROR(VLOOKUP($G475,Products!$A:$G,2,FALSE),""))</f>
      </c>
      <c r="I475" s="25">
        <f>IF($G475="","",IFERROR(VLOOKUP($G475,Products!$A:$G,3,FALSE),""))</f>
      </c>
      <c r="L475" s="26">
        <f>IF(OR($D475="",$J475=""),"",ROUND($D475*$J475,2))</f>
      </c>
      <c r="N475" s="27">
        <f>IF(OR($D475="",$M475=""),"",ROUND($D475*$M475,0))</f>
      </c>
      <c r="U475" s="27">
        <f>IF($G475="","",IFERROR(VLOOKUP($G475,Products!$A:$G,4,FALSE),""))</f>
      </c>
      <c r="V475" s="28">
        <f>IF(OR($A475="",$U475=""),"",$A475+IF($B475="",0,$B475)+$U475/24)</f>
      </c>
      <c r="W475" s="27">
        <f>IF($G475="","",IFERROR(VLOOKUP($G475,Products!$A:$G,5,FALSE),""))</f>
      </c>
      <c r="X475" s="29">
        <f>IF(OR($A475="",$W475=""),"",$A475+$W475)</f>
      </c>
    </row>
    <row r="476" spans="3:24" x14ac:dyDescent="0.25">
      <c r="H476" s="25">
        <f>IF($G476="","",IFERROR(VLOOKUP($G476,Products!$A:$G,2,FALSE),""))</f>
      </c>
      <c r="I476" s="25">
        <f>IF($G476="","",IFERROR(VLOOKUP($G476,Products!$A:$G,3,FALSE),""))</f>
      </c>
      <c r="L476" s="26">
        <f>IF(OR($D476="",$J476=""),"",ROUND($D476*$J476,2))</f>
      </c>
      <c r="N476" s="27">
        <f>IF(OR($D476="",$M476=""),"",ROUND($D476*$M476,0))</f>
      </c>
      <c r="U476" s="27">
        <f>IF($G476="","",IFERROR(VLOOKUP($G476,Products!$A:$G,4,FALSE),""))</f>
      </c>
      <c r="V476" s="28">
        <f>IF(OR($A476="",$U476=""),"",$A476+IF($B476="",0,$B476)+$U476/24)</f>
      </c>
      <c r="W476" s="27">
        <f>IF($G476="","",IFERROR(VLOOKUP($G476,Products!$A:$G,5,FALSE),""))</f>
      </c>
      <c r="X476" s="29">
        <f>IF(OR($A476="",$W476=""),"",$A476+$W476)</f>
      </c>
    </row>
    <row r="477" spans="3:24" x14ac:dyDescent="0.25">
      <c r="H477" s="25">
        <f>IF($G477="","",IFERROR(VLOOKUP($G477,Products!$A:$G,2,FALSE),""))</f>
      </c>
      <c r="I477" s="25">
        <f>IF($G477="","",IFERROR(VLOOKUP($G477,Products!$A:$G,3,FALSE),""))</f>
      </c>
      <c r="L477" s="26">
        <f>IF(OR($D477="",$J477=""),"",ROUND($D477*$J477,2))</f>
      </c>
      <c r="N477" s="27">
        <f>IF(OR($D477="",$M477=""),"",ROUND($D477*$M477,0))</f>
      </c>
      <c r="U477" s="27">
        <f>IF($G477="","",IFERROR(VLOOKUP($G477,Products!$A:$G,4,FALSE),""))</f>
      </c>
      <c r="V477" s="28">
        <f>IF(OR($A477="",$U477=""),"",$A477+IF($B477="",0,$B477)+$U477/24)</f>
      </c>
      <c r="W477" s="27">
        <f>IF($G477="","",IFERROR(VLOOKUP($G477,Products!$A:$G,5,FALSE),""))</f>
      </c>
      <c r="X477" s="29">
        <f>IF(OR($A477="",$W477=""),"",$A477+$W477)</f>
      </c>
    </row>
    <row r="478" spans="3:24" x14ac:dyDescent="0.25">
      <c r="H478" s="25">
        <f>IF($G478="","",IFERROR(VLOOKUP($G478,Products!$A:$G,2,FALSE),""))</f>
      </c>
      <c r="I478" s="25">
        <f>IF($G478="","",IFERROR(VLOOKUP($G478,Products!$A:$G,3,FALSE),""))</f>
      </c>
      <c r="L478" s="26">
        <f>IF(OR($D478="",$J478=""),"",ROUND($D478*$J478,2))</f>
      </c>
      <c r="N478" s="27">
        <f>IF(OR($D478="",$M478=""),"",ROUND($D478*$M478,0))</f>
      </c>
      <c r="U478" s="27">
        <f>IF($G478="","",IFERROR(VLOOKUP($G478,Products!$A:$G,4,FALSE),""))</f>
      </c>
      <c r="V478" s="28">
        <f>IF(OR($A478="",$U478=""),"",$A478+IF($B478="",0,$B478)+$U478/24)</f>
      </c>
      <c r="W478" s="27">
        <f>IF($G478="","",IFERROR(VLOOKUP($G478,Products!$A:$G,5,FALSE),""))</f>
      </c>
      <c r="X478" s="29">
        <f>IF(OR($A478="",$W478=""),"",$A478+$W478)</f>
      </c>
    </row>
    <row r="479" spans="3:24" x14ac:dyDescent="0.25">
      <c r="H479" s="25">
        <f>IF($G479="","",IFERROR(VLOOKUP($G479,Products!$A:$G,2,FALSE),""))</f>
      </c>
      <c r="I479" s="25">
        <f>IF($G479="","",IFERROR(VLOOKUP($G479,Products!$A:$G,3,FALSE),""))</f>
      </c>
      <c r="L479" s="26">
        <f>IF(OR($D479="",$J479=""),"",ROUND($D479*$J479,2))</f>
      </c>
      <c r="N479" s="27">
        <f>IF(OR($D479="",$M479=""),"",ROUND($D479*$M479,0))</f>
      </c>
      <c r="U479" s="27">
        <f>IF($G479="","",IFERROR(VLOOKUP($G479,Products!$A:$G,4,FALSE),""))</f>
      </c>
      <c r="V479" s="28">
        <f>IF(OR($A479="",$U479=""),"",$A479+IF($B479="",0,$B479)+$U479/24)</f>
      </c>
      <c r="W479" s="27">
        <f>IF($G479="","",IFERROR(VLOOKUP($G479,Products!$A:$G,5,FALSE),""))</f>
      </c>
      <c r="X479" s="29">
        <f>IF(OR($A479="",$W479=""),"",$A479+$W479)</f>
      </c>
    </row>
    <row r="480" spans="3:24" x14ac:dyDescent="0.25">
      <c r="H480" s="25">
        <f>IF($G480="","",IFERROR(VLOOKUP($G480,Products!$A:$G,2,FALSE),""))</f>
      </c>
      <c r="I480" s="25">
        <f>IF($G480="","",IFERROR(VLOOKUP($G480,Products!$A:$G,3,FALSE),""))</f>
      </c>
      <c r="L480" s="26">
        <f>IF(OR($D480="",$J480=""),"",ROUND($D480*$J480,2))</f>
      </c>
      <c r="N480" s="27">
        <f>IF(OR($D480="",$M480=""),"",ROUND($D480*$M480,0))</f>
      </c>
      <c r="U480" s="27">
        <f>IF($G480="","",IFERROR(VLOOKUP($G480,Products!$A:$G,4,FALSE),""))</f>
      </c>
      <c r="V480" s="28">
        <f>IF(OR($A480="",$U480=""),"",$A480+IF($B480="",0,$B480)+$U480/24)</f>
      </c>
      <c r="W480" s="27">
        <f>IF($G480="","",IFERROR(VLOOKUP($G480,Products!$A:$G,5,FALSE),""))</f>
      </c>
      <c r="X480" s="29">
        <f>IF(OR($A480="",$W480=""),"",$A480+$W480)</f>
      </c>
    </row>
    <row r="481" spans="3:24" x14ac:dyDescent="0.25">
      <c r="H481" s="25">
        <f>IF($G481="","",IFERROR(VLOOKUP($G481,Products!$A:$G,2,FALSE),""))</f>
      </c>
      <c r="I481" s="25">
        <f>IF($G481="","",IFERROR(VLOOKUP($G481,Products!$A:$G,3,FALSE),""))</f>
      </c>
      <c r="L481" s="26">
        <f>IF(OR($D481="",$J481=""),"",ROUND($D481*$J481,2))</f>
      </c>
      <c r="N481" s="27">
        <f>IF(OR($D481="",$M481=""),"",ROUND($D481*$M481,0))</f>
      </c>
      <c r="U481" s="27">
        <f>IF($G481="","",IFERROR(VLOOKUP($G481,Products!$A:$G,4,FALSE),""))</f>
      </c>
      <c r="V481" s="28">
        <f>IF(OR($A481="",$U481=""),"",$A481+IF($B481="",0,$B481)+$U481/24)</f>
      </c>
      <c r="W481" s="27">
        <f>IF($G481="","",IFERROR(VLOOKUP($G481,Products!$A:$G,5,FALSE),""))</f>
      </c>
      <c r="X481" s="29">
        <f>IF(OR($A481="",$W481=""),"",$A481+$W481)</f>
      </c>
    </row>
    <row r="482" spans="3:24" x14ac:dyDescent="0.25">
      <c r="H482" s="25">
        <f>IF($G482="","",IFERROR(VLOOKUP($G482,Products!$A:$G,2,FALSE),""))</f>
      </c>
      <c r="I482" s="25">
        <f>IF($G482="","",IFERROR(VLOOKUP($G482,Products!$A:$G,3,FALSE),""))</f>
      </c>
      <c r="L482" s="26">
        <f>IF(OR($D482="",$J482=""),"",ROUND($D482*$J482,2))</f>
      </c>
      <c r="N482" s="27">
        <f>IF(OR($D482="",$M482=""),"",ROUND($D482*$M482,0))</f>
      </c>
      <c r="U482" s="27">
        <f>IF($G482="","",IFERROR(VLOOKUP($G482,Products!$A:$G,4,FALSE),""))</f>
      </c>
      <c r="V482" s="28">
        <f>IF(OR($A482="",$U482=""),"",$A482+IF($B482="",0,$B482)+$U482/24)</f>
      </c>
      <c r="W482" s="27">
        <f>IF($G482="","",IFERROR(VLOOKUP($G482,Products!$A:$G,5,FALSE),""))</f>
      </c>
      <c r="X482" s="29">
        <f>IF(OR($A482="",$W482=""),"",$A482+$W482)</f>
      </c>
    </row>
    <row r="483" spans="3:24" x14ac:dyDescent="0.25">
      <c r="H483" s="25">
        <f>IF($G483="","",IFERROR(VLOOKUP($G483,Products!$A:$G,2,FALSE),""))</f>
      </c>
      <c r="I483" s="25">
        <f>IF($G483="","",IFERROR(VLOOKUP($G483,Products!$A:$G,3,FALSE),""))</f>
      </c>
      <c r="L483" s="26">
        <f>IF(OR($D483="",$J483=""),"",ROUND($D483*$J483,2))</f>
      </c>
      <c r="N483" s="27">
        <f>IF(OR($D483="",$M483=""),"",ROUND($D483*$M483,0))</f>
      </c>
      <c r="U483" s="27">
        <f>IF($G483="","",IFERROR(VLOOKUP($G483,Products!$A:$G,4,FALSE),""))</f>
      </c>
      <c r="V483" s="28">
        <f>IF(OR($A483="",$U483=""),"",$A483+IF($B483="",0,$B483)+$U483/24)</f>
      </c>
      <c r="W483" s="27">
        <f>IF($G483="","",IFERROR(VLOOKUP($G483,Products!$A:$G,5,FALSE),""))</f>
      </c>
      <c r="X483" s="29">
        <f>IF(OR($A483="",$W483=""),"",$A483+$W483)</f>
      </c>
    </row>
    <row r="484" spans="3:24" x14ac:dyDescent="0.25">
      <c r="H484" s="25">
        <f>IF($G484="","",IFERROR(VLOOKUP($G484,Products!$A:$G,2,FALSE),""))</f>
      </c>
      <c r="I484" s="25">
        <f>IF($G484="","",IFERROR(VLOOKUP($G484,Products!$A:$G,3,FALSE),""))</f>
      </c>
      <c r="L484" s="26">
        <f>IF(OR($D484="",$J484=""),"",ROUND($D484*$J484,2))</f>
      </c>
      <c r="N484" s="27">
        <f>IF(OR($D484="",$M484=""),"",ROUND($D484*$M484,0))</f>
      </c>
      <c r="U484" s="27">
        <f>IF($G484="","",IFERROR(VLOOKUP($G484,Products!$A:$G,4,FALSE),""))</f>
      </c>
      <c r="V484" s="28">
        <f>IF(OR($A484="",$U484=""),"",$A484+IF($B484="",0,$B484)+$U484/24)</f>
      </c>
      <c r="W484" s="27">
        <f>IF($G484="","",IFERROR(VLOOKUP($G484,Products!$A:$G,5,FALSE),""))</f>
      </c>
      <c r="X484" s="29">
        <f>IF(OR($A484="",$W484=""),"",$A484+$W484)</f>
      </c>
    </row>
    <row r="485" spans="3:24" x14ac:dyDescent="0.25">
      <c r="H485" s="25">
        <f>IF($G485="","",IFERROR(VLOOKUP($G485,Products!$A:$G,2,FALSE),""))</f>
      </c>
      <c r="I485" s="25">
        <f>IF($G485="","",IFERROR(VLOOKUP($G485,Products!$A:$G,3,FALSE),""))</f>
      </c>
      <c r="L485" s="26">
        <f>IF(OR($D485="",$J485=""),"",ROUND($D485*$J485,2))</f>
      </c>
      <c r="N485" s="27">
        <f>IF(OR($D485="",$M485=""),"",ROUND($D485*$M485,0))</f>
      </c>
      <c r="U485" s="27">
        <f>IF($G485="","",IFERROR(VLOOKUP($G485,Products!$A:$G,4,FALSE),""))</f>
      </c>
      <c r="V485" s="28">
        <f>IF(OR($A485="",$U485=""),"",$A485+IF($B485="",0,$B485)+$U485/24)</f>
      </c>
      <c r="W485" s="27">
        <f>IF($G485="","",IFERROR(VLOOKUP($G485,Products!$A:$G,5,FALSE),""))</f>
      </c>
      <c r="X485" s="29">
        <f>IF(OR($A485="",$W485=""),"",$A485+$W485)</f>
      </c>
    </row>
    <row r="486" spans="3:24" x14ac:dyDescent="0.25">
      <c r="H486" s="25">
        <f>IF($G486="","",IFERROR(VLOOKUP($G486,Products!$A:$G,2,FALSE),""))</f>
      </c>
      <c r="I486" s="25">
        <f>IF($G486="","",IFERROR(VLOOKUP($G486,Products!$A:$G,3,FALSE),""))</f>
      </c>
      <c r="L486" s="26">
        <f>IF(OR($D486="",$J486=""),"",ROUND($D486*$J486,2))</f>
      </c>
      <c r="N486" s="27">
        <f>IF(OR($D486="",$M486=""),"",ROUND($D486*$M486,0))</f>
      </c>
      <c r="U486" s="27">
        <f>IF($G486="","",IFERROR(VLOOKUP($G486,Products!$A:$G,4,FALSE),""))</f>
      </c>
      <c r="V486" s="28">
        <f>IF(OR($A486="",$U486=""),"",$A486+IF($B486="",0,$B486)+$U486/24)</f>
      </c>
      <c r="W486" s="27">
        <f>IF($G486="","",IFERROR(VLOOKUP($G486,Products!$A:$G,5,FALSE),""))</f>
      </c>
      <c r="X486" s="29">
        <f>IF(OR($A486="",$W486=""),"",$A486+$W486)</f>
      </c>
    </row>
    <row r="487" spans="3:24" x14ac:dyDescent="0.25">
      <c r="H487" s="25">
        <f>IF($G487="","",IFERROR(VLOOKUP($G487,Products!$A:$G,2,FALSE),""))</f>
      </c>
      <c r="I487" s="25">
        <f>IF($G487="","",IFERROR(VLOOKUP($G487,Products!$A:$G,3,FALSE),""))</f>
      </c>
      <c r="L487" s="26">
        <f>IF(OR($D487="",$J487=""),"",ROUND($D487*$J487,2))</f>
      </c>
      <c r="N487" s="27">
        <f>IF(OR($D487="",$M487=""),"",ROUND($D487*$M487,0))</f>
      </c>
      <c r="U487" s="27">
        <f>IF($G487="","",IFERROR(VLOOKUP($G487,Products!$A:$G,4,FALSE),""))</f>
      </c>
      <c r="V487" s="28">
        <f>IF(OR($A487="",$U487=""),"",$A487+IF($B487="",0,$B487)+$U487/24)</f>
      </c>
      <c r="W487" s="27">
        <f>IF($G487="","",IFERROR(VLOOKUP($G487,Products!$A:$G,5,FALSE),""))</f>
      </c>
      <c r="X487" s="29">
        <f>IF(OR($A487="",$W487=""),"",$A487+$W487)</f>
      </c>
    </row>
    <row r="488" spans="3:24" x14ac:dyDescent="0.25">
      <c r="H488" s="25">
        <f>IF($G488="","",IFERROR(VLOOKUP($G488,Products!$A:$G,2,FALSE),""))</f>
      </c>
      <c r="I488" s="25">
        <f>IF($G488="","",IFERROR(VLOOKUP($G488,Products!$A:$G,3,FALSE),""))</f>
      </c>
      <c r="L488" s="26">
        <f>IF(OR($D488="",$J488=""),"",ROUND($D488*$J488,2))</f>
      </c>
      <c r="N488" s="27">
        <f>IF(OR($D488="",$M488=""),"",ROUND($D488*$M488,0))</f>
      </c>
      <c r="U488" s="27">
        <f>IF($G488="","",IFERROR(VLOOKUP($G488,Products!$A:$G,4,FALSE),""))</f>
      </c>
      <c r="V488" s="28">
        <f>IF(OR($A488="",$U488=""),"",$A488+IF($B488="",0,$B488)+$U488/24)</f>
      </c>
      <c r="W488" s="27">
        <f>IF($G488="","",IFERROR(VLOOKUP($G488,Products!$A:$G,5,FALSE),""))</f>
      </c>
      <c r="X488" s="29">
        <f>IF(OR($A488="",$W488=""),"",$A488+$W488)</f>
      </c>
    </row>
    <row r="489" spans="3:24" x14ac:dyDescent="0.25">
      <c r="H489" s="25">
        <f>IF($G489="","",IFERROR(VLOOKUP($G489,Products!$A:$G,2,FALSE),""))</f>
      </c>
      <c r="I489" s="25">
        <f>IF($G489="","",IFERROR(VLOOKUP($G489,Products!$A:$G,3,FALSE),""))</f>
      </c>
      <c r="L489" s="26">
        <f>IF(OR($D489="",$J489=""),"",ROUND($D489*$J489,2))</f>
      </c>
      <c r="N489" s="27">
        <f>IF(OR($D489="",$M489=""),"",ROUND($D489*$M489,0))</f>
      </c>
      <c r="U489" s="27">
        <f>IF($G489="","",IFERROR(VLOOKUP($G489,Products!$A:$G,4,FALSE),""))</f>
      </c>
      <c r="V489" s="28">
        <f>IF(OR($A489="",$U489=""),"",$A489+IF($B489="",0,$B489)+$U489/24)</f>
      </c>
      <c r="W489" s="27">
        <f>IF($G489="","",IFERROR(VLOOKUP($G489,Products!$A:$G,5,FALSE),""))</f>
      </c>
      <c r="X489" s="29">
        <f>IF(OR($A489="",$W489=""),"",$A489+$W489)</f>
      </c>
    </row>
    <row r="490" spans="3:24" x14ac:dyDescent="0.25">
      <c r="H490" s="25">
        <f>IF($G490="","",IFERROR(VLOOKUP($G490,Products!$A:$G,2,FALSE),""))</f>
      </c>
      <c r="I490" s="25">
        <f>IF($G490="","",IFERROR(VLOOKUP($G490,Products!$A:$G,3,FALSE),""))</f>
      </c>
      <c r="L490" s="26">
        <f>IF(OR($D490="",$J490=""),"",ROUND($D490*$J490,2))</f>
      </c>
      <c r="N490" s="27">
        <f>IF(OR($D490="",$M490=""),"",ROUND($D490*$M490,0))</f>
      </c>
      <c r="U490" s="27">
        <f>IF($G490="","",IFERROR(VLOOKUP($G490,Products!$A:$G,4,FALSE),""))</f>
      </c>
      <c r="V490" s="28">
        <f>IF(OR($A490="",$U490=""),"",$A490+IF($B490="",0,$B490)+$U490/24)</f>
      </c>
      <c r="W490" s="27">
        <f>IF($G490="","",IFERROR(VLOOKUP($G490,Products!$A:$G,5,FALSE),""))</f>
      </c>
      <c r="X490" s="29">
        <f>IF(OR($A490="",$W490=""),"",$A490+$W490)</f>
      </c>
    </row>
    <row r="491" spans="3:24" x14ac:dyDescent="0.25">
      <c r="H491" s="25">
        <f>IF($G491="","",IFERROR(VLOOKUP($G491,Products!$A:$G,2,FALSE),""))</f>
      </c>
      <c r="I491" s="25">
        <f>IF($G491="","",IFERROR(VLOOKUP($G491,Products!$A:$G,3,FALSE),""))</f>
      </c>
      <c r="L491" s="26">
        <f>IF(OR($D491="",$J491=""),"",ROUND($D491*$J491,2))</f>
      </c>
      <c r="N491" s="27">
        <f>IF(OR($D491="",$M491=""),"",ROUND($D491*$M491,0))</f>
      </c>
      <c r="U491" s="27">
        <f>IF($G491="","",IFERROR(VLOOKUP($G491,Products!$A:$G,4,FALSE),""))</f>
      </c>
      <c r="V491" s="28">
        <f>IF(OR($A491="",$U491=""),"",$A491+IF($B491="",0,$B491)+$U491/24)</f>
      </c>
      <c r="W491" s="27">
        <f>IF($G491="","",IFERROR(VLOOKUP($G491,Products!$A:$G,5,FALSE),""))</f>
      </c>
      <c r="X491" s="29">
        <f>IF(OR($A491="",$W491=""),"",$A491+$W491)</f>
      </c>
    </row>
    <row r="492" spans="3:24" x14ac:dyDescent="0.25">
      <c r="H492" s="25">
        <f>IF($G492="","",IFERROR(VLOOKUP($G492,Products!$A:$G,2,FALSE),""))</f>
      </c>
      <c r="I492" s="25">
        <f>IF($G492="","",IFERROR(VLOOKUP($G492,Products!$A:$G,3,FALSE),""))</f>
      </c>
      <c r="L492" s="26">
        <f>IF(OR($D492="",$J492=""),"",ROUND($D492*$J492,2))</f>
      </c>
      <c r="N492" s="27">
        <f>IF(OR($D492="",$M492=""),"",ROUND($D492*$M492,0))</f>
      </c>
      <c r="U492" s="27">
        <f>IF($G492="","",IFERROR(VLOOKUP($G492,Products!$A:$G,4,FALSE),""))</f>
      </c>
      <c r="V492" s="28">
        <f>IF(OR($A492="",$U492=""),"",$A492+IF($B492="",0,$B492)+$U492/24)</f>
      </c>
      <c r="W492" s="27">
        <f>IF($G492="","",IFERROR(VLOOKUP($G492,Products!$A:$G,5,FALSE),""))</f>
      </c>
      <c r="X492" s="29">
        <f>IF(OR($A492="",$W492=""),"",$A492+$W492)</f>
      </c>
    </row>
    <row r="493" spans="3:24" x14ac:dyDescent="0.25">
      <c r="H493" s="25">
        <f>IF($G493="","",IFERROR(VLOOKUP($G493,Products!$A:$G,2,FALSE),""))</f>
      </c>
      <c r="I493" s="25">
        <f>IF($G493="","",IFERROR(VLOOKUP($G493,Products!$A:$G,3,FALSE),""))</f>
      </c>
      <c r="L493" s="26">
        <f>IF(OR($D493="",$J493=""),"",ROUND($D493*$J493,2))</f>
      </c>
      <c r="N493" s="27">
        <f>IF(OR($D493="",$M493=""),"",ROUND($D493*$M493,0))</f>
      </c>
      <c r="U493" s="27">
        <f>IF($G493="","",IFERROR(VLOOKUP($G493,Products!$A:$G,4,FALSE),""))</f>
      </c>
      <c r="V493" s="28">
        <f>IF(OR($A493="",$U493=""),"",$A493+IF($B493="",0,$B493)+$U493/24)</f>
      </c>
      <c r="W493" s="27">
        <f>IF($G493="","",IFERROR(VLOOKUP($G493,Products!$A:$G,5,FALSE),""))</f>
      </c>
      <c r="X493" s="29">
        <f>IF(OR($A493="",$W493=""),"",$A493+$W493)</f>
      </c>
    </row>
    <row r="494" spans="3:24" x14ac:dyDescent="0.25">
      <c r="H494" s="25">
        <f>IF($G494="","",IFERROR(VLOOKUP($G494,Products!$A:$G,2,FALSE),""))</f>
      </c>
      <c r="I494" s="25">
        <f>IF($G494="","",IFERROR(VLOOKUP($G494,Products!$A:$G,3,FALSE),""))</f>
      </c>
      <c r="L494" s="26">
        <f>IF(OR($D494="",$J494=""),"",ROUND($D494*$J494,2))</f>
      </c>
      <c r="N494" s="27">
        <f>IF(OR($D494="",$M494=""),"",ROUND($D494*$M494,0))</f>
      </c>
      <c r="U494" s="27">
        <f>IF($G494="","",IFERROR(VLOOKUP($G494,Products!$A:$G,4,FALSE),""))</f>
      </c>
      <c r="V494" s="28">
        <f>IF(OR($A494="",$U494=""),"",$A494+IF($B494="",0,$B494)+$U494/24)</f>
      </c>
      <c r="W494" s="27">
        <f>IF($G494="","",IFERROR(VLOOKUP($G494,Products!$A:$G,5,FALSE),""))</f>
      </c>
      <c r="X494" s="29">
        <f>IF(OR($A494="",$W494=""),"",$A494+$W494)</f>
      </c>
    </row>
    <row r="495" spans="3:24" x14ac:dyDescent="0.25">
      <c r="H495" s="25">
        <f>IF($G495="","",IFERROR(VLOOKUP($G495,Products!$A:$G,2,FALSE),""))</f>
      </c>
      <c r="I495" s="25">
        <f>IF($G495="","",IFERROR(VLOOKUP($G495,Products!$A:$G,3,FALSE),""))</f>
      </c>
      <c r="L495" s="26">
        <f>IF(OR($D495="",$J495=""),"",ROUND($D495*$J495,2))</f>
      </c>
      <c r="N495" s="27">
        <f>IF(OR($D495="",$M495=""),"",ROUND($D495*$M495,0))</f>
      </c>
      <c r="U495" s="27">
        <f>IF($G495="","",IFERROR(VLOOKUP($G495,Products!$A:$G,4,FALSE),""))</f>
      </c>
      <c r="V495" s="28">
        <f>IF(OR($A495="",$U495=""),"",$A495+IF($B495="",0,$B495)+$U495/24)</f>
      </c>
      <c r="W495" s="27">
        <f>IF($G495="","",IFERROR(VLOOKUP($G495,Products!$A:$G,5,FALSE),""))</f>
      </c>
      <c r="X495" s="29">
        <f>IF(OR($A495="",$W495=""),"",$A495+$W495)</f>
      </c>
    </row>
    <row r="496" spans="3:24" x14ac:dyDescent="0.25">
      <c r="H496" s="25">
        <f>IF($G496="","",IFERROR(VLOOKUP($G496,Products!$A:$G,2,FALSE),""))</f>
      </c>
      <c r="I496" s="25">
        <f>IF($G496="","",IFERROR(VLOOKUP($G496,Products!$A:$G,3,FALSE),""))</f>
      </c>
      <c r="L496" s="26">
        <f>IF(OR($D496="",$J496=""),"",ROUND($D496*$J496,2))</f>
      </c>
      <c r="N496" s="27">
        <f>IF(OR($D496="",$M496=""),"",ROUND($D496*$M496,0))</f>
      </c>
      <c r="U496" s="27">
        <f>IF($G496="","",IFERROR(VLOOKUP($G496,Products!$A:$G,4,FALSE),""))</f>
      </c>
      <c r="V496" s="28">
        <f>IF(OR($A496="",$U496=""),"",$A496+IF($B496="",0,$B496)+$U496/24)</f>
      </c>
      <c r="W496" s="27">
        <f>IF($G496="","",IFERROR(VLOOKUP($G496,Products!$A:$G,5,FALSE),""))</f>
      </c>
      <c r="X496" s="29">
        <f>IF(OR($A496="",$W496=""),"",$A496+$W496)</f>
      </c>
    </row>
    <row r="497" spans="3:24" x14ac:dyDescent="0.25">
      <c r="H497" s="25">
        <f>IF($G497="","",IFERROR(VLOOKUP($G497,Products!$A:$G,2,FALSE),""))</f>
      </c>
      <c r="I497" s="25">
        <f>IF($G497="","",IFERROR(VLOOKUP($G497,Products!$A:$G,3,FALSE),""))</f>
      </c>
      <c r="L497" s="26">
        <f>IF(OR($D497="",$J497=""),"",ROUND($D497*$J497,2))</f>
      </c>
      <c r="N497" s="27">
        <f>IF(OR($D497="",$M497=""),"",ROUND($D497*$M497,0))</f>
      </c>
      <c r="U497" s="27">
        <f>IF($G497="","",IFERROR(VLOOKUP($G497,Products!$A:$G,4,FALSE),""))</f>
      </c>
      <c r="V497" s="28">
        <f>IF(OR($A497="",$U497=""),"",$A497+IF($B497="",0,$B497)+$U497/24)</f>
      </c>
      <c r="W497" s="27">
        <f>IF($G497="","",IFERROR(VLOOKUP($G497,Products!$A:$G,5,FALSE),""))</f>
      </c>
      <c r="X497" s="29">
        <f>IF(OR($A497="",$W497=""),"",$A497+$W497)</f>
      </c>
    </row>
    <row r="498" spans="3:24" x14ac:dyDescent="0.25">
      <c r="H498" s="25">
        <f>IF($G498="","",IFERROR(VLOOKUP($G498,Products!$A:$G,2,FALSE),""))</f>
      </c>
      <c r="I498" s="25">
        <f>IF($G498="","",IFERROR(VLOOKUP($G498,Products!$A:$G,3,FALSE),""))</f>
      </c>
      <c r="L498" s="26">
        <f>IF(OR($D498="",$J498=""),"",ROUND($D498*$J498,2))</f>
      </c>
      <c r="N498" s="27">
        <f>IF(OR($D498="",$M498=""),"",ROUND($D498*$M498,0))</f>
      </c>
      <c r="U498" s="27">
        <f>IF($G498="","",IFERROR(VLOOKUP($G498,Products!$A:$G,4,FALSE),""))</f>
      </c>
      <c r="V498" s="28">
        <f>IF(OR($A498="",$U498=""),"",$A498+IF($B498="",0,$B498)+$U498/24)</f>
      </c>
      <c r="W498" s="27">
        <f>IF($G498="","",IFERROR(VLOOKUP($G498,Products!$A:$G,5,FALSE),""))</f>
      </c>
      <c r="X498" s="29">
        <f>IF(OR($A498="",$W498=""),"",$A498+$W498)</f>
      </c>
    </row>
    <row r="499" spans="3:24" x14ac:dyDescent="0.25">
      <c r="H499" s="25">
        <f>IF($G499="","",IFERROR(VLOOKUP($G499,Products!$A:$G,2,FALSE),""))</f>
      </c>
      <c r="I499" s="25">
        <f>IF($G499="","",IFERROR(VLOOKUP($G499,Products!$A:$G,3,FALSE),""))</f>
      </c>
      <c r="L499" s="26">
        <f>IF(OR($D499="",$J499=""),"",ROUND($D499*$J499,2))</f>
      </c>
      <c r="N499" s="27">
        <f>IF(OR($D499="",$M499=""),"",ROUND($D499*$M499,0))</f>
      </c>
      <c r="U499" s="27">
        <f>IF($G499="","",IFERROR(VLOOKUP($G499,Products!$A:$G,4,FALSE),""))</f>
      </c>
      <c r="V499" s="28">
        <f>IF(OR($A499="",$U499=""),"",$A499+IF($B499="",0,$B499)+$U499/24)</f>
      </c>
      <c r="W499" s="27">
        <f>IF($G499="","",IFERROR(VLOOKUP($G499,Products!$A:$G,5,FALSE),""))</f>
      </c>
      <c r="X499" s="29">
        <f>IF(OR($A499="",$W499=""),"",$A499+$W499)</f>
      </c>
    </row>
    <row r="500" spans="3:24" x14ac:dyDescent="0.25">
      <c r="H500" s="25">
        <f>IF($G500="","",IFERROR(VLOOKUP($G500,Products!$A:$G,2,FALSE),""))</f>
      </c>
      <c r="I500" s="25">
        <f>IF($G500="","",IFERROR(VLOOKUP($G500,Products!$A:$G,3,FALSE),""))</f>
      </c>
      <c r="L500" s="26">
        <f>IF(OR($D500="",$J500=""),"",ROUND($D500*$J500,2))</f>
      </c>
      <c r="N500" s="27">
        <f>IF(OR($D500="",$M500=""),"",ROUND($D500*$M500,0))</f>
      </c>
      <c r="U500" s="27">
        <f>IF($G500="","",IFERROR(VLOOKUP($G500,Products!$A:$G,4,FALSE),""))</f>
      </c>
      <c r="V500" s="28">
        <f>IF(OR($A500="",$U500=""),"",$A500+IF($B500="",0,$B500)+$U500/24)</f>
      </c>
      <c r="W500" s="27">
        <f>IF($G500="","",IFERROR(VLOOKUP($G500,Products!$A:$G,5,FALSE),""))</f>
      </c>
      <c r="X500" s="29">
        <f>IF(OR($A500="",$W500=""),"",$A500+$W500)</f>
      </c>
    </row>
  </sheetData>
  <autoFilter ref="A1:Y1"/>
  <conditionalFormatting sqref="$G$2:$G$500">
    <cfRule type="expression" dxfId="0" priority="1">
      <formula>AND($G2&lt;&gt;"",COUNTIF(Products!$A:$A,$G2)=0)</formula>
    </cfRule>
  </conditionalFormatting>
  <conditionalFormatting sqref="$X$2:$X$500">
    <cfRule type="expression" dxfId="1" priority="2">
      <formula>AND($X2&lt;&gt;"",$X2&gt;TODAY())</formula>
    </cfRule>
  </conditionalFormatting>
  <dataValidations count="10">
    <dataValidation type="list" allowBlank="1" sqref="C10:C500">
      <formula1>=Blocks!$A$2:$A$120</formula1>
    </dataValidation>
    <dataValidation type="list" allowBlank="1" sqref="C2:C500">
      <formula1>=Blocks!$A$2:$A$120</formula1>
    </dataValidation>
    <dataValidation type="list" allowBlank="1" sqref="G10:G500">
      <formula1>=Products!$A$2:$A$120</formula1>
    </dataValidation>
    <dataValidation type="list" allowBlank="1" sqref="G2:G500">
      <formula1>=Products!$A$2:$A$120</formula1>
    </dataValidation>
    <dataValidation type="list" allowBlank="1" sqref="K10:K500">
      <formula1>"L/ha,kg/ha,mL/ha,g/ha,L/100L,g/100L"</formula1>
    </dataValidation>
    <dataValidation type="list" allowBlank="1" sqref="K2:K500">
      <formula1>"L/ha,kg/ha,mL/ha,g/ha,L/100L,g/100L"</formula1>
    </dataValidation>
    <dataValidation type="list" allowBlank="1" sqref="P10:P500">
      <formula1>"N,NE,E,SE,S,SW,W,NW"</formula1>
    </dataValidation>
    <dataValidation type="list" allowBlank="1" sqref="P2:P500">
      <formula1>"N,NE,E,SE,S,SW,W,NW"</formula1>
    </dataValidation>
    <dataValidation type="list" allowBlank="1" sqref="S10:S500">
      <formula1>=Operators!$A$2:$A$120</formula1>
    </dataValidation>
    <dataValidation type="list" allowBlank="1" sqref="S2:S500">
      <formula1>=Operators!$A$2:$A$120</formula1>
    </dataValidation>
  </dataValidations>
  <pageMargins left="0.4" right="0.4" top="0.6" bottom="0.6" header="0.3" footer="0.3"/>
  <pageSetup orientation="landscape" fitToWidth="1" fitToHeight="0"/>
  <headerFooter>
    <oddFooter>&amp;L Orchard Spray Diary by Kropigo &amp;R kropigo.com</oddFooter>
    <evenFooter>&amp;L Orchard Spray Diary by Kropigo &amp;R kropigo.com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A400"/>
    <pageSetUpPr fitToPage="1"/>
  </sheetPr>
  <dimension ref="A1:F126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4" style="12" customWidth="1"/>
    <col min="3" max="3" width="14" style="7" customWidth="1"/>
    <col min="4" max="4" width="16" style="7" customWidth="1"/>
    <col min="5" max="5" width="12" style="12" customWidth="1"/>
    <col min="6" max="6" width="22" customWidth="1"/>
  </cols>
  <sheetData>
    <row r="1" ht="26" customHeight="1" spans="1:5" x14ac:dyDescent="0.25">
      <c r="A1" s="1" t="s">
        <v>47</v>
      </c>
      <c r="B1" s="12"/>
      <c r="C1" s="7"/>
      <c r="D1" s="7"/>
      <c r="E1" s="12"/>
    </row>
    <row r="2" ht="18" customHeight="1" spans="1:5" x14ac:dyDescent="0.25">
      <c r="A2" s="2" t="s">
        <v>48</v>
      </c>
      <c r="B2" s="12"/>
      <c r="C2" s="7"/>
      <c r="D2" s="7"/>
      <c r="E2" s="12"/>
    </row>
    <row r="4" ht="30" customHeight="1" spans="1:6" x14ac:dyDescent="0.25">
      <c r="A4" s="30" t="s">
        <v>24</v>
      </c>
      <c r="B4" s="31" t="s">
        <v>49</v>
      </c>
      <c r="C4" s="32" t="s">
        <v>50</v>
      </c>
      <c r="D4" s="32" t="s">
        <v>45</v>
      </c>
      <c r="E4" s="31" t="s">
        <v>51</v>
      </c>
      <c r="F4" s="30" t="s">
        <v>52</v>
      </c>
    </row>
    <row r="5" spans="1:6" x14ac:dyDescent="0.25">
      <c r="A5" s="33">
        <f>IF(Blocks!$A2="","",Blocks!$A2)</f>
      </c>
      <c r="B5" s="34">
        <f>IF($A5="","",COUNTIF('Application Log'!$C:$C,$A5))</f>
      </c>
      <c r="C5" s="35">
        <f>IF(OR($A5="",$B5=0),"",MAXIFS('Application Log'!$A:$A,'Application Log'!$C:$C,$A5))</f>
      </c>
      <c r="D5" s="35">
        <f>IF(OR($A5="",$B5=0),"",MAXIFS('Application Log'!$X:$X,'Application Log'!$C:$C,$A5))</f>
      </c>
      <c r="E5" s="34">
        <f>IF($D5="","",$D5-TODAY())</f>
      </c>
      <c r="F5" s="33">
        <f>IF($A5="","",IF($B5=0,"No applications logged",IF($D5="","PHI not set — check Products",IF(TODAY()&gt;=$D5,"Clear to harvest","DO NOT HARVEST"))))</f>
      </c>
    </row>
    <row r="6" spans="1:6" x14ac:dyDescent="0.25">
      <c r="A6" s="33">
        <f>IF(Blocks!$A3="","",Blocks!$A3)</f>
      </c>
      <c r="B6" s="34">
        <f>IF($A6="","",COUNTIF('Application Log'!$C:$C,$A6))</f>
      </c>
      <c r="C6" s="35">
        <f>IF(OR($A6="",$B6=0),"",MAXIFS('Application Log'!$A:$A,'Application Log'!$C:$C,$A6))</f>
      </c>
      <c r="D6" s="35">
        <f>IF(OR($A6="",$B6=0),"",MAXIFS('Application Log'!$X:$X,'Application Log'!$C:$C,$A6))</f>
      </c>
      <c r="E6" s="34">
        <f>IF($D6="","",$D6-TODAY())</f>
      </c>
      <c r="F6" s="33">
        <f>IF($A6="","",IF($B6=0,"No applications logged",IF($D6="","PHI not set — check Products",IF(TODAY()&gt;=$D6,"Clear to harvest","DO NOT HARVEST"))))</f>
      </c>
    </row>
    <row r="7" spans="1:6" x14ac:dyDescent="0.25">
      <c r="A7" s="33">
        <f>IF(Blocks!$A4="","",Blocks!$A4)</f>
      </c>
      <c r="B7" s="34">
        <f>IF($A7="","",COUNTIF('Application Log'!$C:$C,$A7))</f>
      </c>
      <c r="C7" s="35">
        <f>IF(OR($A7="",$B7=0),"",MAXIFS('Application Log'!$A:$A,'Application Log'!$C:$C,$A7))</f>
      </c>
      <c r="D7" s="35">
        <f>IF(OR($A7="",$B7=0),"",MAXIFS('Application Log'!$X:$X,'Application Log'!$C:$C,$A7))</f>
      </c>
      <c r="E7" s="34">
        <f>IF($D7="","",$D7-TODAY())</f>
      </c>
      <c r="F7" s="33">
        <f>IF($A7="","",IF($B7=0,"No applications logged",IF($D7="","PHI not set — check Products",IF(TODAY()&gt;=$D7,"Clear to harvest","DO NOT HARVEST"))))</f>
      </c>
    </row>
    <row r="8" spans="1:6" x14ac:dyDescent="0.25">
      <c r="A8" s="33">
        <f>IF(Blocks!$A5="","",Blocks!$A5)</f>
      </c>
      <c r="B8" s="34">
        <f>IF($A8="","",COUNTIF('Application Log'!$C:$C,$A8))</f>
      </c>
      <c r="C8" s="35">
        <f>IF(OR($A8="",$B8=0),"",MAXIFS('Application Log'!$A:$A,'Application Log'!$C:$C,$A8))</f>
      </c>
      <c r="D8" s="35">
        <f>IF(OR($A8="",$B8=0),"",MAXIFS('Application Log'!$X:$X,'Application Log'!$C:$C,$A8))</f>
      </c>
      <c r="E8" s="34">
        <f>IF($D8="","",$D8-TODAY())</f>
      </c>
      <c r="F8" s="33">
        <f>IF($A8="","",IF($B8=0,"No applications logged",IF($D8="","PHI not set — check Products",IF(TODAY()&gt;=$D8,"Clear to harvest","DO NOT HARVEST"))))</f>
      </c>
    </row>
    <row r="9" spans="1:6" x14ac:dyDescent="0.25">
      <c r="A9" s="33">
        <f>IF(Blocks!$A6="","",Blocks!$A6)</f>
      </c>
      <c r="B9" s="34">
        <f>IF($A9="","",COUNTIF('Application Log'!$C:$C,$A9))</f>
      </c>
      <c r="C9" s="35">
        <f>IF(OR($A9="",$B9=0),"",MAXIFS('Application Log'!$A:$A,'Application Log'!$C:$C,$A9))</f>
      </c>
      <c r="D9" s="35">
        <f>IF(OR($A9="",$B9=0),"",MAXIFS('Application Log'!$X:$X,'Application Log'!$C:$C,$A9))</f>
      </c>
      <c r="E9" s="34">
        <f>IF($D9="","",$D9-TODAY())</f>
      </c>
      <c r="F9" s="33">
        <f>IF($A9="","",IF($B9=0,"No applications logged",IF($D9="","PHI not set — check Products",IF(TODAY()&gt;=$D9,"Clear to harvest","DO NOT HARVEST"))))</f>
      </c>
    </row>
    <row r="10" spans="1:6" x14ac:dyDescent="0.25">
      <c r="A10" s="33">
        <f>IF(Blocks!$A7="","",Blocks!$A7)</f>
      </c>
      <c r="B10" s="34">
        <f>IF($A10="","",COUNTIF('Application Log'!$C:$C,$A10))</f>
      </c>
      <c r="C10" s="35">
        <f>IF(OR($A10="",$B10=0),"",MAXIFS('Application Log'!$A:$A,'Application Log'!$C:$C,$A10))</f>
      </c>
      <c r="D10" s="35">
        <f>IF(OR($A10="",$B10=0),"",MAXIFS('Application Log'!$X:$X,'Application Log'!$C:$C,$A10))</f>
      </c>
      <c r="E10" s="34">
        <f>IF($D10="","",$D10-TODAY())</f>
      </c>
      <c r="F10" s="33">
        <f>IF($A10="","",IF($B10=0,"No applications logged",IF($D10="","PHI not set — check Products",IF(TODAY()&gt;=$D10,"Clear to harvest","DO NOT HARVEST"))))</f>
      </c>
    </row>
    <row r="11" spans="1:6" x14ac:dyDescent="0.25">
      <c r="A11" s="33">
        <f>IF(Blocks!$A8="","",Blocks!$A8)</f>
      </c>
      <c r="B11" s="34">
        <f>IF($A11="","",COUNTIF('Application Log'!$C:$C,$A11))</f>
      </c>
      <c r="C11" s="35">
        <f>IF(OR($A11="",$B11=0),"",MAXIFS('Application Log'!$A:$A,'Application Log'!$C:$C,$A11))</f>
      </c>
      <c r="D11" s="35">
        <f>IF(OR($A11="",$B11=0),"",MAXIFS('Application Log'!$X:$X,'Application Log'!$C:$C,$A11))</f>
      </c>
      <c r="E11" s="34">
        <f>IF($D11="","",$D11-TODAY())</f>
      </c>
      <c r="F11" s="33">
        <f>IF($A11="","",IF($B11=0,"No applications logged",IF($D11="","PHI not set — check Products",IF(TODAY()&gt;=$D11,"Clear to harvest","DO NOT HARVEST"))))</f>
      </c>
    </row>
    <row r="12" spans="1:6" x14ac:dyDescent="0.25">
      <c r="A12" s="33">
        <f>IF(Blocks!$A9="","",Blocks!$A9)</f>
      </c>
      <c r="B12" s="34">
        <f>IF($A12="","",COUNTIF('Application Log'!$C:$C,$A12))</f>
      </c>
      <c r="C12" s="35">
        <f>IF(OR($A12="",$B12=0),"",MAXIFS('Application Log'!$A:$A,'Application Log'!$C:$C,$A12))</f>
      </c>
      <c r="D12" s="35">
        <f>IF(OR($A12="",$B12=0),"",MAXIFS('Application Log'!$X:$X,'Application Log'!$C:$C,$A12))</f>
      </c>
      <c r="E12" s="34">
        <f>IF($D12="","",$D12-TODAY())</f>
      </c>
      <c r="F12" s="33">
        <f>IF($A12="","",IF($B12=0,"No applications logged",IF($D12="","PHI not set — check Products",IF(TODAY()&gt;=$D12,"Clear to harvest","DO NOT HARVEST"))))</f>
      </c>
    </row>
    <row r="13" spans="1:6" x14ac:dyDescent="0.25">
      <c r="A13" s="33">
        <f>IF(Blocks!$A10="","",Blocks!$A10)</f>
      </c>
      <c r="B13" s="34">
        <f>IF($A13="","",COUNTIF('Application Log'!$C:$C,$A13))</f>
      </c>
      <c r="C13" s="35">
        <f>IF(OR($A13="",$B13=0),"",MAXIFS('Application Log'!$A:$A,'Application Log'!$C:$C,$A13))</f>
      </c>
      <c r="D13" s="35">
        <f>IF(OR($A13="",$B13=0),"",MAXIFS('Application Log'!$X:$X,'Application Log'!$C:$C,$A13))</f>
      </c>
      <c r="E13" s="34">
        <f>IF($D13="","",$D13-TODAY())</f>
      </c>
      <c r="F13" s="33">
        <f>IF($A13="","",IF($B13=0,"No applications logged",IF($D13="","PHI not set — check Products",IF(TODAY()&gt;=$D13,"Clear to harvest","DO NOT HARVEST"))))</f>
      </c>
    </row>
    <row r="14" spans="1:6" x14ac:dyDescent="0.25">
      <c r="A14" s="33">
        <f>IF(Blocks!$A11="","",Blocks!$A11)</f>
      </c>
      <c r="B14" s="34">
        <f>IF($A14="","",COUNTIF('Application Log'!$C:$C,$A14))</f>
      </c>
      <c r="C14" s="35">
        <f>IF(OR($A14="",$B14=0),"",MAXIFS('Application Log'!$A:$A,'Application Log'!$C:$C,$A14))</f>
      </c>
      <c r="D14" s="35">
        <f>IF(OR($A14="",$B14=0),"",MAXIFS('Application Log'!$X:$X,'Application Log'!$C:$C,$A14))</f>
      </c>
      <c r="E14" s="34">
        <f>IF($D14="","",$D14-TODAY())</f>
      </c>
      <c r="F14" s="33">
        <f>IF($A14="","",IF($B14=0,"No applications logged",IF($D14="","PHI not set — check Products",IF(TODAY()&gt;=$D14,"Clear to harvest","DO NOT HARVEST"))))</f>
      </c>
    </row>
    <row r="15" spans="1:6" x14ac:dyDescent="0.25">
      <c r="A15" s="33">
        <f>IF(Blocks!$A12="","",Blocks!$A12)</f>
      </c>
      <c r="B15" s="34">
        <f>IF($A15="","",COUNTIF('Application Log'!$C:$C,$A15))</f>
      </c>
      <c r="C15" s="35">
        <f>IF(OR($A15="",$B15=0),"",MAXIFS('Application Log'!$A:$A,'Application Log'!$C:$C,$A15))</f>
      </c>
      <c r="D15" s="35">
        <f>IF(OR($A15="",$B15=0),"",MAXIFS('Application Log'!$X:$X,'Application Log'!$C:$C,$A15))</f>
      </c>
      <c r="E15" s="34">
        <f>IF($D15="","",$D15-TODAY())</f>
      </c>
      <c r="F15" s="33">
        <f>IF($A15="","",IF($B15=0,"No applications logged",IF($D15="","PHI not set — check Products",IF(TODAY()&gt;=$D15,"Clear to harvest","DO NOT HARVEST"))))</f>
      </c>
    </row>
    <row r="16" spans="1:6" x14ac:dyDescent="0.25">
      <c r="A16" s="33">
        <f>IF(Blocks!$A13="","",Blocks!$A13)</f>
      </c>
      <c r="B16" s="34">
        <f>IF($A16="","",COUNTIF('Application Log'!$C:$C,$A16))</f>
      </c>
      <c r="C16" s="35">
        <f>IF(OR($A16="",$B16=0),"",MAXIFS('Application Log'!$A:$A,'Application Log'!$C:$C,$A16))</f>
      </c>
      <c r="D16" s="35">
        <f>IF(OR($A16="",$B16=0),"",MAXIFS('Application Log'!$X:$X,'Application Log'!$C:$C,$A16))</f>
      </c>
      <c r="E16" s="34">
        <f>IF($D16="","",$D16-TODAY())</f>
      </c>
      <c r="F16" s="33">
        <f>IF($A16="","",IF($B16=0,"No applications logged",IF($D16="","PHI not set — check Products",IF(TODAY()&gt;=$D16,"Clear to harvest","DO NOT HARVEST"))))</f>
      </c>
    </row>
    <row r="17" spans="1:6" x14ac:dyDescent="0.25">
      <c r="A17" s="33">
        <f>IF(Blocks!$A14="","",Blocks!$A14)</f>
      </c>
      <c r="B17" s="34">
        <f>IF($A17="","",COUNTIF('Application Log'!$C:$C,$A17))</f>
      </c>
      <c r="C17" s="35">
        <f>IF(OR($A17="",$B17=0),"",MAXIFS('Application Log'!$A:$A,'Application Log'!$C:$C,$A17))</f>
      </c>
      <c r="D17" s="35">
        <f>IF(OR($A17="",$B17=0),"",MAXIFS('Application Log'!$X:$X,'Application Log'!$C:$C,$A17))</f>
      </c>
      <c r="E17" s="34">
        <f>IF($D17="","",$D17-TODAY())</f>
      </c>
      <c r="F17" s="33">
        <f>IF($A17="","",IF($B17=0,"No applications logged",IF($D17="","PHI not set — check Products",IF(TODAY()&gt;=$D17,"Clear to harvest","DO NOT HARVEST"))))</f>
      </c>
    </row>
    <row r="18" spans="1:6" x14ac:dyDescent="0.25">
      <c r="A18" s="33">
        <f>IF(Blocks!$A15="","",Blocks!$A15)</f>
      </c>
      <c r="B18" s="34">
        <f>IF($A18="","",COUNTIF('Application Log'!$C:$C,$A18))</f>
      </c>
      <c r="C18" s="35">
        <f>IF(OR($A18="",$B18=0),"",MAXIFS('Application Log'!$A:$A,'Application Log'!$C:$C,$A18))</f>
      </c>
      <c r="D18" s="35">
        <f>IF(OR($A18="",$B18=0),"",MAXIFS('Application Log'!$X:$X,'Application Log'!$C:$C,$A18))</f>
      </c>
      <c r="E18" s="34">
        <f>IF($D18="","",$D18-TODAY())</f>
      </c>
      <c r="F18" s="33">
        <f>IF($A18="","",IF($B18=0,"No applications logged",IF($D18="","PHI not set — check Products",IF(TODAY()&gt;=$D18,"Clear to harvest","DO NOT HARVEST"))))</f>
      </c>
    </row>
    <row r="19" spans="1:6" x14ac:dyDescent="0.25">
      <c r="A19" s="33">
        <f>IF(Blocks!$A16="","",Blocks!$A16)</f>
      </c>
      <c r="B19" s="34">
        <f>IF($A19="","",COUNTIF('Application Log'!$C:$C,$A19))</f>
      </c>
      <c r="C19" s="35">
        <f>IF(OR($A19="",$B19=0),"",MAXIFS('Application Log'!$A:$A,'Application Log'!$C:$C,$A19))</f>
      </c>
      <c r="D19" s="35">
        <f>IF(OR($A19="",$B19=0),"",MAXIFS('Application Log'!$X:$X,'Application Log'!$C:$C,$A19))</f>
      </c>
      <c r="E19" s="34">
        <f>IF($D19="","",$D19-TODAY())</f>
      </c>
      <c r="F19" s="33">
        <f>IF($A19="","",IF($B19=0,"No applications logged",IF($D19="","PHI not set — check Products",IF(TODAY()&gt;=$D19,"Clear to harvest","DO NOT HARVEST"))))</f>
      </c>
    </row>
    <row r="20" spans="1:6" x14ac:dyDescent="0.25">
      <c r="A20" s="33">
        <f>IF(Blocks!$A17="","",Blocks!$A17)</f>
      </c>
      <c r="B20" s="34">
        <f>IF($A20="","",COUNTIF('Application Log'!$C:$C,$A20))</f>
      </c>
      <c r="C20" s="35">
        <f>IF(OR($A20="",$B20=0),"",MAXIFS('Application Log'!$A:$A,'Application Log'!$C:$C,$A20))</f>
      </c>
      <c r="D20" s="35">
        <f>IF(OR($A20="",$B20=0),"",MAXIFS('Application Log'!$X:$X,'Application Log'!$C:$C,$A20))</f>
      </c>
      <c r="E20" s="34">
        <f>IF($D20="","",$D20-TODAY())</f>
      </c>
      <c r="F20" s="33">
        <f>IF($A20="","",IF($B20=0,"No applications logged",IF($D20="","PHI not set — check Products",IF(TODAY()&gt;=$D20,"Clear to harvest","DO NOT HARVEST"))))</f>
      </c>
    </row>
    <row r="21" spans="1:6" x14ac:dyDescent="0.25">
      <c r="A21" s="33">
        <f>IF(Blocks!$A18="","",Blocks!$A18)</f>
      </c>
      <c r="B21" s="34">
        <f>IF($A21="","",COUNTIF('Application Log'!$C:$C,$A21))</f>
      </c>
      <c r="C21" s="35">
        <f>IF(OR($A21="",$B21=0),"",MAXIFS('Application Log'!$A:$A,'Application Log'!$C:$C,$A21))</f>
      </c>
      <c r="D21" s="35">
        <f>IF(OR($A21="",$B21=0),"",MAXIFS('Application Log'!$X:$X,'Application Log'!$C:$C,$A21))</f>
      </c>
      <c r="E21" s="34">
        <f>IF($D21="","",$D21-TODAY())</f>
      </c>
      <c r="F21" s="33">
        <f>IF($A21="","",IF($B21=0,"No applications logged",IF($D21="","PHI not set — check Products",IF(TODAY()&gt;=$D21,"Clear to harvest","DO NOT HARVEST"))))</f>
      </c>
    </row>
    <row r="22" spans="1:6" x14ac:dyDescent="0.25">
      <c r="A22" s="33">
        <f>IF(Blocks!$A19="","",Blocks!$A19)</f>
      </c>
      <c r="B22" s="34">
        <f>IF($A22="","",COUNTIF('Application Log'!$C:$C,$A22))</f>
      </c>
      <c r="C22" s="35">
        <f>IF(OR($A22="",$B22=0),"",MAXIFS('Application Log'!$A:$A,'Application Log'!$C:$C,$A22))</f>
      </c>
      <c r="D22" s="35">
        <f>IF(OR($A22="",$B22=0),"",MAXIFS('Application Log'!$X:$X,'Application Log'!$C:$C,$A22))</f>
      </c>
      <c r="E22" s="34">
        <f>IF($D22="","",$D22-TODAY())</f>
      </c>
      <c r="F22" s="33">
        <f>IF($A22="","",IF($B22=0,"No applications logged",IF($D22="","PHI not set — check Products",IF(TODAY()&gt;=$D22,"Clear to harvest","DO NOT HARVEST"))))</f>
      </c>
    </row>
    <row r="23" spans="1:6" x14ac:dyDescent="0.25">
      <c r="A23" s="33">
        <f>IF(Blocks!$A20="","",Blocks!$A20)</f>
      </c>
      <c r="B23" s="34">
        <f>IF($A23="","",COUNTIF('Application Log'!$C:$C,$A23))</f>
      </c>
      <c r="C23" s="35">
        <f>IF(OR($A23="",$B23=0),"",MAXIFS('Application Log'!$A:$A,'Application Log'!$C:$C,$A23))</f>
      </c>
      <c r="D23" s="35">
        <f>IF(OR($A23="",$B23=0),"",MAXIFS('Application Log'!$X:$X,'Application Log'!$C:$C,$A23))</f>
      </c>
      <c r="E23" s="34">
        <f>IF($D23="","",$D23-TODAY())</f>
      </c>
      <c r="F23" s="33">
        <f>IF($A23="","",IF($B23=0,"No applications logged",IF($D23="","PHI not set — check Products",IF(TODAY()&gt;=$D23,"Clear to harvest","DO NOT HARVEST"))))</f>
      </c>
    </row>
    <row r="24" spans="1:6" x14ac:dyDescent="0.25">
      <c r="A24" s="33">
        <f>IF(Blocks!$A21="","",Blocks!$A21)</f>
      </c>
      <c r="B24" s="34">
        <f>IF($A24="","",COUNTIF('Application Log'!$C:$C,$A24))</f>
      </c>
      <c r="C24" s="35">
        <f>IF(OR($A24="",$B24=0),"",MAXIFS('Application Log'!$A:$A,'Application Log'!$C:$C,$A24))</f>
      </c>
      <c r="D24" s="35">
        <f>IF(OR($A24="",$B24=0),"",MAXIFS('Application Log'!$X:$X,'Application Log'!$C:$C,$A24))</f>
      </c>
      <c r="E24" s="34">
        <f>IF($D24="","",$D24-TODAY())</f>
      </c>
      <c r="F24" s="33">
        <f>IF($A24="","",IF($B24=0,"No applications logged",IF($D24="","PHI not set — check Products",IF(TODAY()&gt;=$D24,"Clear to harvest","DO NOT HARVEST"))))</f>
      </c>
    </row>
    <row r="25" spans="1:6" x14ac:dyDescent="0.25">
      <c r="A25" s="33">
        <f>IF(Blocks!$A22="","",Blocks!$A22)</f>
      </c>
      <c r="B25" s="34">
        <f>IF($A25="","",COUNTIF('Application Log'!$C:$C,$A25))</f>
      </c>
      <c r="C25" s="35">
        <f>IF(OR($A25="",$B25=0),"",MAXIFS('Application Log'!$A:$A,'Application Log'!$C:$C,$A25))</f>
      </c>
      <c r="D25" s="35">
        <f>IF(OR($A25="",$B25=0),"",MAXIFS('Application Log'!$X:$X,'Application Log'!$C:$C,$A25))</f>
      </c>
      <c r="E25" s="34">
        <f>IF($D25="","",$D25-TODAY())</f>
      </c>
      <c r="F25" s="33">
        <f>IF($A25="","",IF($B25=0,"No applications logged",IF($D25="","PHI not set — check Products",IF(TODAY()&gt;=$D25,"Clear to harvest","DO NOT HARVEST"))))</f>
      </c>
    </row>
    <row r="26" spans="1:6" x14ac:dyDescent="0.25">
      <c r="A26" s="33">
        <f>IF(Blocks!$A23="","",Blocks!$A23)</f>
      </c>
      <c r="B26" s="34">
        <f>IF($A26="","",COUNTIF('Application Log'!$C:$C,$A26))</f>
      </c>
      <c r="C26" s="35">
        <f>IF(OR($A26="",$B26=0),"",MAXIFS('Application Log'!$A:$A,'Application Log'!$C:$C,$A26))</f>
      </c>
      <c r="D26" s="35">
        <f>IF(OR($A26="",$B26=0),"",MAXIFS('Application Log'!$X:$X,'Application Log'!$C:$C,$A26))</f>
      </c>
      <c r="E26" s="34">
        <f>IF($D26="","",$D26-TODAY())</f>
      </c>
      <c r="F26" s="33">
        <f>IF($A26="","",IF($B26=0,"No applications logged",IF($D26="","PHI not set — check Products",IF(TODAY()&gt;=$D26,"Clear to harvest","DO NOT HARVEST"))))</f>
      </c>
    </row>
    <row r="27" spans="1:6" x14ac:dyDescent="0.25">
      <c r="A27" s="33">
        <f>IF(Blocks!$A24="","",Blocks!$A24)</f>
      </c>
      <c r="B27" s="34">
        <f>IF($A27="","",COUNTIF('Application Log'!$C:$C,$A27))</f>
      </c>
      <c r="C27" s="35">
        <f>IF(OR($A27="",$B27=0),"",MAXIFS('Application Log'!$A:$A,'Application Log'!$C:$C,$A27))</f>
      </c>
      <c r="D27" s="35">
        <f>IF(OR($A27="",$B27=0),"",MAXIFS('Application Log'!$X:$X,'Application Log'!$C:$C,$A27))</f>
      </c>
      <c r="E27" s="34">
        <f>IF($D27="","",$D27-TODAY())</f>
      </c>
      <c r="F27" s="33">
        <f>IF($A27="","",IF($B27=0,"No applications logged",IF($D27="","PHI not set — check Products",IF(TODAY()&gt;=$D27,"Clear to harvest","DO NOT HARVEST"))))</f>
      </c>
    </row>
    <row r="28" spans="1:6" x14ac:dyDescent="0.25">
      <c r="A28" s="33">
        <f>IF(Blocks!$A25="","",Blocks!$A25)</f>
      </c>
      <c r="B28" s="34">
        <f>IF($A28="","",COUNTIF('Application Log'!$C:$C,$A28))</f>
      </c>
      <c r="C28" s="35">
        <f>IF(OR($A28="",$B28=0),"",MAXIFS('Application Log'!$A:$A,'Application Log'!$C:$C,$A28))</f>
      </c>
      <c r="D28" s="35">
        <f>IF(OR($A28="",$B28=0),"",MAXIFS('Application Log'!$X:$X,'Application Log'!$C:$C,$A28))</f>
      </c>
      <c r="E28" s="34">
        <f>IF($D28="","",$D28-TODAY())</f>
      </c>
      <c r="F28" s="33">
        <f>IF($A28="","",IF($B28=0,"No applications logged",IF($D28="","PHI not set — check Products",IF(TODAY()&gt;=$D28,"Clear to harvest","DO NOT HARVEST"))))</f>
      </c>
    </row>
    <row r="29" spans="1:6" x14ac:dyDescent="0.25">
      <c r="A29" s="33">
        <f>IF(Blocks!$A26="","",Blocks!$A26)</f>
      </c>
      <c r="B29" s="34">
        <f>IF($A29="","",COUNTIF('Application Log'!$C:$C,$A29))</f>
      </c>
      <c r="C29" s="35">
        <f>IF(OR($A29="",$B29=0),"",MAXIFS('Application Log'!$A:$A,'Application Log'!$C:$C,$A29))</f>
      </c>
      <c r="D29" s="35">
        <f>IF(OR($A29="",$B29=0),"",MAXIFS('Application Log'!$X:$X,'Application Log'!$C:$C,$A29))</f>
      </c>
      <c r="E29" s="34">
        <f>IF($D29="","",$D29-TODAY())</f>
      </c>
      <c r="F29" s="33">
        <f>IF($A29="","",IF($B29=0,"No applications logged",IF($D29="","PHI not set — check Products",IF(TODAY()&gt;=$D29,"Clear to harvest","DO NOT HARVEST"))))</f>
      </c>
    </row>
    <row r="30" spans="1:6" x14ac:dyDescent="0.25">
      <c r="A30" s="33">
        <f>IF(Blocks!$A27="","",Blocks!$A27)</f>
      </c>
      <c r="B30" s="34">
        <f>IF($A30="","",COUNTIF('Application Log'!$C:$C,$A30))</f>
      </c>
      <c r="C30" s="35">
        <f>IF(OR($A30="",$B30=0),"",MAXIFS('Application Log'!$A:$A,'Application Log'!$C:$C,$A30))</f>
      </c>
      <c r="D30" s="35">
        <f>IF(OR($A30="",$B30=0),"",MAXIFS('Application Log'!$X:$X,'Application Log'!$C:$C,$A30))</f>
      </c>
      <c r="E30" s="34">
        <f>IF($D30="","",$D30-TODAY())</f>
      </c>
      <c r="F30" s="33">
        <f>IF($A30="","",IF($B30=0,"No applications logged",IF($D30="","PHI not set — check Products",IF(TODAY()&gt;=$D30,"Clear to harvest","DO NOT HARVEST"))))</f>
      </c>
    </row>
    <row r="31" spans="1:6" x14ac:dyDescent="0.25">
      <c r="A31" s="33">
        <f>IF(Blocks!$A28="","",Blocks!$A28)</f>
      </c>
      <c r="B31" s="34">
        <f>IF($A31="","",COUNTIF('Application Log'!$C:$C,$A31))</f>
      </c>
      <c r="C31" s="35">
        <f>IF(OR($A31="",$B31=0),"",MAXIFS('Application Log'!$A:$A,'Application Log'!$C:$C,$A31))</f>
      </c>
      <c r="D31" s="35">
        <f>IF(OR($A31="",$B31=0),"",MAXIFS('Application Log'!$X:$X,'Application Log'!$C:$C,$A31))</f>
      </c>
      <c r="E31" s="34">
        <f>IF($D31="","",$D31-TODAY())</f>
      </c>
      <c r="F31" s="33">
        <f>IF($A31="","",IF($B31=0,"No applications logged",IF($D31="","PHI not set — check Products",IF(TODAY()&gt;=$D31,"Clear to harvest","DO NOT HARVEST"))))</f>
      </c>
    </row>
    <row r="32" spans="1:6" x14ac:dyDescent="0.25">
      <c r="A32" s="33">
        <f>IF(Blocks!$A29="","",Blocks!$A29)</f>
      </c>
      <c r="B32" s="34">
        <f>IF($A32="","",COUNTIF('Application Log'!$C:$C,$A32))</f>
      </c>
      <c r="C32" s="35">
        <f>IF(OR($A32="",$B32=0),"",MAXIFS('Application Log'!$A:$A,'Application Log'!$C:$C,$A32))</f>
      </c>
      <c r="D32" s="35">
        <f>IF(OR($A32="",$B32=0),"",MAXIFS('Application Log'!$X:$X,'Application Log'!$C:$C,$A32))</f>
      </c>
      <c r="E32" s="34">
        <f>IF($D32="","",$D32-TODAY())</f>
      </c>
      <c r="F32" s="33">
        <f>IF($A32="","",IF($B32=0,"No applications logged",IF($D32="","PHI not set — check Products",IF(TODAY()&gt;=$D32,"Clear to harvest","DO NOT HARVEST"))))</f>
      </c>
    </row>
    <row r="33" spans="1:6" x14ac:dyDescent="0.25">
      <c r="A33" s="33">
        <f>IF(Blocks!$A30="","",Blocks!$A30)</f>
      </c>
      <c r="B33" s="34">
        <f>IF($A33="","",COUNTIF('Application Log'!$C:$C,$A33))</f>
      </c>
      <c r="C33" s="35">
        <f>IF(OR($A33="",$B33=0),"",MAXIFS('Application Log'!$A:$A,'Application Log'!$C:$C,$A33))</f>
      </c>
      <c r="D33" s="35">
        <f>IF(OR($A33="",$B33=0),"",MAXIFS('Application Log'!$X:$X,'Application Log'!$C:$C,$A33))</f>
      </c>
      <c r="E33" s="34">
        <f>IF($D33="","",$D33-TODAY())</f>
      </c>
      <c r="F33" s="33">
        <f>IF($A33="","",IF($B33=0,"No applications logged",IF($D33="","PHI not set — check Products",IF(TODAY()&gt;=$D33,"Clear to harvest","DO NOT HARVEST"))))</f>
      </c>
    </row>
    <row r="34" spans="1:6" x14ac:dyDescent="0.25">
      <c r="A34" s="33">
        <f>IF(Blocks!$A31="","",Blocks!$A31)</f>
      </c>
      <c r="B34" s="34">
        <f>IF($A34="","",COUNTIF('Application Log'!$C:$C,$A34))</f>
      </c>
      <c r="C34" s="35">
        <f>IF(OR($A34="",$B34=0),"",MAXIFS('Application Log'!$A:$A,'Application Log'!$C:$C,$A34))</f>
      </c>
      <c r="D34" s="35">
        <f>IF(OR($A34="",$B34=0),"",MAXIFS('Application Log'!$X:$X,'Application Log'!$C:$C,$A34))</f>
      </c>
      <c r="E34" s="34">
        <f>IF($D34="","",$D34-TODAY())</f>
      </c>
      <c r="F34" s="33">
        <f>IF($A34="","",IF($B34=0,"No applications logged",IF($D34="","PHI not set — check Products",IF(TODAY()&gt;=$D34,"Clear to harvest","DO NOT HARVEST"))))</f>
      </c>
    </row>
    <row r="35" spans="1:6" x14ac:dyDescent="0.25">
      <c r="A35" s="33">
        <f>IF(Blocks!$A32="","",Blocks!$A32)</f>
      </c>
      <c r="B35" s="34">
        <f>IF($A35="","",COUNTIF('Application Log'!$C:$C,$A35))</f>
      </c>
      <c r="C35" s="35">
        <f>IF(OR($A35="",$B35=0),"",MAXIFS('Application Log'!$A:$A,'Application Log'!$C:$C,$A35))</f>
      </c>
      <c r="D35" s="35">
        <f>IF(OR($A35="",$B35=0),"",MAXIFS('Application Log'!$X:$X,'Application Log'!$C:$C,$A35))</f>
      </c>
      <c r="E35" s="34">
        <f>IF($D35="","",$D35-TODAY())</f>
      </c>
      <c r="F35" s="33">
        <f>IF($A35="","",IF($B35=0,"No applications logged",IF($D35="","PHI not set — check Products",IF(TODAY()&gt;=$D35,"Clear to harvest","DO NOT HARVEST"))))</f>
      </c>
    </row>
    <row r="36" spans="1:6" x14ac:dyDescent="0.25">
      <c r="A36" s="33">
        <f>IF(Blocks!$A33="","",Blocks!$A33)</f>
      </c>
      <c r="B36" s="34">
        <f>IF($A36="","",COUNTIF('Application Log'!$C:$C,$A36))</f>
      </c>
      <c r="C36" s="35">
        <f>IF(OR($A36="",$B36=0),"",MAXIFS('Application Log'!$A:$A,'Application Log'!$C:$C,$A36))</f>
      </c>
      <c r="D36" s="35">
        <f>IF(OR($A36="",$B36=0),"",MAXIFS('Application Log'!$X:$X,'Application Log'!$C:$C,$A36))</f>
      </c>
      <c r="E36" s="34">
        <f>IF($D36="","",$D36-TODAY())</f>
      </c>
      <c r="F36" s="33">
        <f>IF($A36="","",IF($B36=0,"No applications logged",IF($D36="","PHI not set — check Products",IF(TODAY()&gt;=$D36,"Clear to harvest","DO NOT HARVEST"))))</f>
      </c>
    </row>
    <row r="37" spans="1:6" x14ac:dyDescent="0.25">
      <c r="A37" s="33">
        <f>IF(Blocks!$A34="","",Blocks!$A34)</f>
      </c>
      <c r="B37" s="34">
        <f>IF($A37="","",COUNTIF('Application Log'!$C:$C,$A37))</f>
      </c>
      <c r="C37" s="35">
        <f>IF(OR($A37="",$B37=0),"",MAXIFS('Application Log'!$A:$A,'Application Log'!$C:$C,$A37))</f>
      </c>
      <c r="D37" s="35">
        <f>IF(OR($A37="",$B37=0),"",MAXIFS('Application Log'!$X:$X,'Application Log'!$C:$C,$A37))</f>
      </c>
      <c r="E37" s="34">
        <f>IF($D37="","",$D37-TODAY())</f>
      </c>
      <c r="F37" s="33">
        <f>IF($A37="","",IF($B37=0,"No applications logged",IF($D37="","PHI not set — check Products",IF(TODAY()&gt;=$D37,"Clear to harvest","DO NOT HARVEST"))))</f>
      </c>
    </row>
    <row r="38" spans="1:6" x14ac:dyDescent="0.25">
      <c r="A38" s="33">
        <f>IF(Blocks!$A35="","",Blocks!$A35)</f>
      </c>
      <c r="B38" s="34">
        <f>IF($A38="","",COUNTIF('Application Log'!$C:$C,$A38))</f>
      </c>
      <c r="C38" s="35">
        <f>IF(OR($A38="",$B38=0),"",MAXIFS('Application Log'!$A:$A,'Application Log'!$C:$C,$A38))</f>
      </c>
      <c r="D38" s="35">
        <f>IF(OR($A38="",$B38=0),"",MAXIFS('Application Log'!$X:$X,'Application Log'!$C:$C,$A38))</f>
      </c>
      <c r="E38" s="34">
        <f>IF($D38="","",$D38-TODAY())</f>
      </c>
      <c r="F38" s="33">
        <f>IF($A38="","",IF($B38=0,"No applications logged",IF($D38="","PHI not set — check Products",IF(TODAY()&gt;=$D38,"Clear to harvest","DO NOT HARVEST"))))</f>
      </c>
    </row>
    <row r="39" spans="1:6" x14ac:dyDescent="0.25">
      <c r="A39" s="33">
        <f>IF(Blocks!$A36="","",Blocks!$A36)</f>
      </c>
      <c r="B39" s="34">
        <f>IF($A39="","",COUNTIF('Application Log'!$C:$C,$A39))</f>
      </c>
      <c r="C39" s="35">
        <f>IF(OR($A39="",$B39=0),"",MAXIFS('Application Log'!$A:$A,'Application Log'!$C:$C,$A39))</f>
      </c>
      <c r="D39" s="35">
        <f>IF(OR($A39="",$B39=0),"",MAXIFS('Application Log'!$X:$X,'Application Log'!$C:$C,$A39))</f>
      </c>
      <c r="E39" s="34">
        <f>IF($D39="","",$D39-TODAY())</f>
      </c>
      <c r="F39" s="33">
        <f>IF($A39="","",IF($B39=0,"No applications logged",IF($D39="","PHI not set — check Products",IF(TODAY()&gt;=$D39,"Clear to harvest","DO NOT HARVEST"))))</f>
      </c>
    </row>
    <row r="40" spans="1:6" x14ac:dyDescent="0.25">
      <c r="A40" s="33">
        <f>IF(Blocks!$A37="","",Blocks!$A37)</f>
      </c>
      <c r="B40" s="34">
        <f>IF($A40="","",COUNTIF('Application Log'!$C:$C,$A40))</f>
      </c>
      <c r="C40" s="35">
        <f>IF(OR($A40="",$B40=0),"",MAXIFS('Application Log'!$A:$A,'Application Log'!$C:$C,$A40))</f>
      </c>
      <c r="D40" s="35">
        <f>IF(OR($A40="",$B40=0),"",MAXIFS('Application Log'!$X:$X,'Application Log'!$C:$C,$A40))</f>
      </c>
      <c r="E40" s="34">
        <f>IF($D40="","",$D40-TODAY())</f>
      </c>
      <c r="F40" s="33">
        <f>IF($A40="","",IF($B40=0,"No applications logged",IF($D40="","PHI not set — check Products",IF(TODAY()&gt;=$D40,"Clear to harvest","DO NOT HARVEST"))))</f>
      </c>
    </row>
    <row r="41" spans="1:6" x14ac:dyDescent="0.25">
      <c r="A41" s="33">
        <f>IF(Blocks!$A38="","",Blocks!$A38)</f>
      </c>
      <c r="B41" s="34">
        <f>IF($A41="","",COUNTIF('Application Log'!$C:$C,$A41))</f>
      </c>
      <c r="C41" s="35">
        <f>IF(OR($A41="",$B41=0),"",MAXIFS('Application Log'!$A:$A,'Application Log'!$C:$C,$A41))</f>
      </c>
      <c r="D41" s="35">
        <f>IF(OR($A41="",$B41=0),"",MAXIFS('Application Log'!$X:$X,'Application Log'!$C:$C,$A41))</f>
      </c>
      <c r="E41" s="34">
        <f>IF($D41="","",$D41-TODAY())</f>
      </c>
      <c r="F41" s="33">
        <f>IF($A41="","",IF($B41=0,"No applications logged",IF($D41="","PHI not set — check Products",IF(TODAY()&gt;=$D41,"Clear to harvest","DO NOT HARVEST"))))</f>
      </c>
    </row>
    <row r="42" spans="1:6" x14ac:dyDescent="0.25">
      <c r="A42" s="33">
        <f>IF(Blocks!$A39="","",Blocks!$A39)</f>
      </c>
      <c r="B42" s="34">
        <f>IF($A42="","",COUNTIF('Application Log'!$C:$C,$A42))</f>
      </c>
      <c r="C42" s="35">
        <f>IF(OR($A42="",$B42=0),"",MAXIFS('Application Log'!$A:$A,'Application Log'!$C:$C,$A42))</f>
      </c>
      <c r="D42" s="35">
        <f>IF(OR($A42="",$B42=0),"",MAXIFS('Application Log'!$X:$X,'Application Log'!$C:$C,$A42))</f>
      </c>
      <c r="E42" s="34">
        <f>IF($D42="","",$D42-TODAY())</f>
      </c>
      <c r="F42" s="33">
        <f>IF($A42="","",IF($B42=0,"No applications logged",IF($D42="","PHI not set — check Products",IF(TODAY()&gt;=$D42,"Clear to harvest","DO NOT HARVEST"))))</f>
      </c>
    </row>
    <row r="43" spans="1:6" x14ac:dyDescent="0.25">
      <c r="A43" s="33">
        <f>IF(Blocks!$A40="","",Blocks!$A40)</f>
      </c>
      <c r="B43" s="34">
        <f>IF($A43="","",COUNTIF('Application Log'!$C:$C,$A43))</f>
      </c>
      <c r="C43" s="35">
        <f>IF(OR($A43="",$B43=0),"",MAXIFS('Application Log'!$A:$A,'Application Log'!$C:$C,$A43))</f>
      </c>
      <c r="D43" s="35">
        <f>IF(OR($A43="",$B43=0),"",MAXIFS('Application Log'!$X:$X,'Application Log'!$C:$C,$A43))</f>
      </c>
      <c r="E43" s="34">
        <f>IF($D43="","",$D43-TODAY())</f>
      </c>
      <c r="F43" s="33">
        <f>IF($A43="","",IF($B43=0,"No applications logged",IF($D43="","PHI not set — check Products",IF(TODAY()&gt;=$D43,"Clear to harvest","DO NOT HARVEST"))))</f>
      </c>
    </row>
    <row r="44" spans="1:6" x14ac:dyDescent="0.25">
      <c r="A44" s="33">
        <f>IF(Blocks!$A41="","",Blocks!$A41)</f>
      </c>
      <c r="B44" s="34">
        <f>IF($A44="","",COUNTIF('Application Log'!$C:$C,$A44))</f>
      </c>
      <c r="C44" s="35">
        <f>IF(OR($A44="",$B44=0),"",MAXIFS('Application Log'!$A:$A,'Application Log'!$C:$C,$A44))</f>
      </c>
      <c r="D44" s="35">
        <f>IF(OR($A44="",$B44=0),"",MAXIFS('Application Log'!$X:$X,'Application Log'!$C:$C,$A44))</f>
      </c>
      <c r="E44" s="34">
        <f>IF($D44="","",$D44-TODAY())</f>
      </c>
      <c r="F44" s="33">
        <f>IF($A44="","",IF($B44=0,"No applications logged",IF($D44="","PHI not set — check Products",IF(TODAY()&gt;=$D44,"Clear to harvest","DO NOT HARVEST"))))</f>
      </c>
    </row>
    <row r="45" spans="1:6" x14ac:dyDescent="0.25">
      <c r="A45" s="33">
        <f>IF(Blocks!$A42="","",Blocks!$A42)</f>
      </c>
      <c r="B45" s="34">
        <f>IF($A45="","",COUNTIF('Application Log'!$C:$C,$A45))</f>
      </c>
      <c r="C45" s="35">
        <f>IF(OR($A45="",$B45=0),"",MAXIFS('Application Log'!$A:$A,'Application Log'!$C:$C,$A45))</f>
      </c>
      <c r="D45" s="35">
        <f>IF(OR($A45="",$B45=0),"",MAXIFS('Application Log'!$X:$X,'Application Log'!$C:$C,$A45))</f>
      </c>
      <c r="E45" s="34">
        <f>IF($D45="","",$D45-TODAY())</f>
      </c>
      <c r="F45" s="33">
        <f>IF($A45="","",IF($B45=0,"No applications logged",IF($D45="","PHI not set — check Products",IF(TODAY()&gt;=$D45,"Clear to harvest","DO NOT HARVEST"))))</f>
      </c>
    </row>
    <row r="46" spans="1:6" x14ac:dyDescent="0.25">
      <c r="A46" s="33">
        <f>IF(Blocks!$A43="","",Blocks!$A43)</f>
      </c>
      <c r="B46" s="34">
        <f>IF($A46="","",COUNTIF('Application Log'!$C:$C,$A46))</f>
      </c>
      <c r="C46" s="35">
        <f>IF(OR($A46="",$B46=0),"",MAXIFS('Application Log'!$A:$A,'Application Log'!$C:$C,$A46))</f>
      </c>
      <c r="D46" s="35">
        <f>IF(OR($A46="",$B46=0),"",MAXIFS('Application Log'!$X:$X,'Application Log'!$C:$C,$A46))</f>
      </c>
      <c r="E46" s="34">
        <f>IF($D46="","",$D46-TODAY())</f>
      </c>
      <c r="F46" s="33">
        <f>IF($A46="","",IF($B46=0,"No applications logged",IF($D46="","PHI not set — check Products",IF(TODAY()&gt;=$D46,"Clear to harvest","DO NOT HARVEST"))))</f>
      </c>
    </row>
    <row r="47" spans="1:6" x14ac:dyDescent="0.25">
      <c r="A47" s="33">
        <f>IF(Blocks!$A44="","",Blocks!$A44)</f>
      </c>
      <c r="B47" s="34">
        <f>IF($A47="","",COUNTIF('Application Log'!$C:$C,$A47))</f>
      </c>
      <c r="C47" s="35">
        <f>IF(OR($A47="",$B47=0),"",MAXIFS('Application Log'!$A:$A,'Application Log'!$C:$C,$A47))</f>
      </c>
      <c r="D47" s="35">
        <f>IF(OR($A47="",$B47=0),"",MAXIFS('Application Log'!$X:$X,'Application Log'!$C:$C,$A47))</f>
      </c>
      <c r="E47" s="34">
        <f>IF($D47="","",$D47-TODAY())</f>
      </c>
      <c r="F47" s="33">
        <f>IF($A47="","",IF($B47=0,"No applications logged",IF($D47="","PHI not set — check Products",IF(TODAY()&gt;=$D47,"Clear to harvest","DO NOT HARVEST"))))</f>
      </c>
    </row>
    <row r="48" spans="1:6" x14ac:dyDescent="0.25">
      <c r="A48" s="33">
        <f>IF(Blocks!$A45="","",Blocks!$A45)</f>
      </c>
      <c r="B48" s="34">
        <f>IF($A48="","",COUNTIF('Application Log'!$C:$C,$A48))</f>
      </c>
      <c r="C48" s="35">
        <f>IF(OR($A48="",$B48=0),"",MAXIFS('Application Log'!$A:$A,'Application Log'!$C:$C,$A48))</f>
      </c>
      <c r="D48" s="35">
        <f>IF(OR($A48="",$B48=0),"",MAXIFS('Application Log'!$X:$X,'Application Log'!$C:$C,$A48))</f>
      </c>
      <c r="E48" s="34">
        <f>IF($D48="","",$D48-TODAY())</f>
      </c>
      <c r="F48" s="33">
        <f>IF($A48="","",IF($B48=0,"No applications logged",IF($D48="","PHI not set — check Products",IF(TODAY()&gt;=$D48,"Clear to harvest","DO NOT HARVEST"))))</f>
      </c>
    </row>
    <row r="49" spans="1:6" x14ac:dyDescent="0.25">
      <c r="A49" s="33">
        <f>IF(Blocks!$A46="","",Blocks!$A46)</f>
      </c>
      <c r="B49" s="34">
        <f>IF($A49="","",COUNTIF('Application Log'!$C:$C,$A49))</f>
      </c>
      <c r="C49" s="35">
        <f>IF(OR($A49="",$B49=0),"",MAXIFS('Application Log'!$A:$A,'Application Log'!$C:$C,$A49))</f>
      </c>
      <c r="D49" s="35">
        <f>IF(OR($A49="",$B49=0),"",MAXIFS('Application Log'!$X:$X,'Application Log'!$C:$C,$A49))</f>
      </c>
      <c r="E49" s="34">
        <f>IF($D49="","",$D49-TODAY())</f>
      </c>
      <c r="F49" s="33">
        <f>IF($A49="","",IF($B49=0,"No applications logged",IF($D49="","PHI not set — check Products",IF(TODAY()&gt;=$D49,"Clear to harvest","DO NOT HARVEST"))))</f>
      </c>
    </row>
    <row r="50" spans="1:6" x14ac:dyDescent="0.25">
      <c r="A50" s="33">
        <f>IF(Blocks!$A47="","",Blocks!$A47)</f>
      </c>
      <c r="B50" s="34">
        <f>IF($A50="","",COUNTIF('Application Log'!$C:$C,$A50))</f>
      </c>
      <c r="C50" s="35">
        <f>IF(OR($A50="",$B50=0),"",MAXIFS('Application Log'!$A:$A,'Application Log'!$C:$C,$A50))</f>
      </c>
      <c r="D50" s="35">
        <f>IF(OR($A50="",$B50=0),"",MAXIFS('Application Log'!$X:$X,'Application Log'!$C:$C,$A50))</f>
      </c>
      <c r="E50" s="34">
        <f>IF($D50="","",$D50-TODAY())</f>
      </c>
      <c r="F50" s="33">
        <f>IF($A50="","",IF($B50=0,"No applications logged",IF($D50="","PHI not set — check Products",IF(TODAY()&gt;=$D50,"Clear to harvest","DO NOT HARVEST"))))</f>
      </c>
    </row>
    <row r="51" spans="1:6" x14ac:dyDescent="0.25">
      <c r="A51" s="33">
        <f>IF(Blocks!$A48="","",Blocks!$A48)</f>
      </c>
      <c r="B51" s="34">
        <f>IF($A51="","",COUNTIF('Application Log'!$C:$C,$A51))</f>
      </c>
      <c r="C51" s="35">
        <f>IF(OR($A51="",$B51=0),"",MAXIFS('Application Log'!$A:$A,'Application Log'!$C:$C,$A51))</f>
      </c>
      <c r="D51" s="35">
        <f>IF(OR($A51="",$B51=0),"",MAXIFS('Application Log'!$X:$X,'Application Log'!$C:$C,$A51))</f>
      </c>
      <c r="E51" s="34">
        <f>IF($D51="","",$D51-TODAY())</f>
      </c>
      <c r="F51" s="33">
        <f>IF($A51="","",IF($B51=0,"No applications logged",IF($D51="","PHI not set — check Products",IF(TODAY()&gt;=$D51,"Clear to harvest","DO NOT HARVEST"))))</f>
      </c>
    </row>
    <row r="52" spans="1:6" x14ac:dyDescent="0.25">
      <c r="A52" s="33">
        <f>IF(Blocks!$A49="","",Blocks!$A49)</f>
      </c>
      <c r="B52" s="34">
        <f>IF($A52="","",COUNTIF('Application Log'!$C:$C,$A52))</f>
      </c>
      <c r="C52" s="35">
        <f>IF(OR($A52="",$B52=0),"",MAXIFS('Application Log'!$A:$A,'Application Log'!$C:$C,$A52))</f>
      </c>
      <c r="D52" s="35">
        <f>IF(OR($A52="",$B52=0),"",MAXIFS('Application Log'!$X:$X,'Application Log'!$C:$C,$A52))</f>
      </c>
      <c r="E52" s="34">
        <f>IF($D52="","",$D52-TODAY())</f>
      </c>
      <c r="F52" s="33">
        <f>IF($A52="","",IF($B52=0,"No applications logged",IF($D52="","PHI not set — check Products",IF(TODAY()&gt;=$D52,"Clear to harvest","DO NOT HARVEST"))))</f>
      </c>
    </row>
    <row r="53" spans="1:6" x14ac:dyDescent="0.25">
      <c r="A53" s="33">
        <f>IF(Blocks!$A50="","",Blocks!$A50)</f>
      </c>
      <c r="B53" s="34">
        <f>IF($A53="","",COUNTIF('Application Log'!$C:$C,$A53))</f>
      </c>
      <c r="C53" s="35">
        <f>IF(OR($A53="",$B53=0),"",MAXIFS('Application Log'!$A:$A,'Application Log'!$C:$C,$A53))</f>
      </c>
      <c r="D53" s="35">
        <f>IF(OR($A53="",$B53=0),"",MAXIFS('Application Log'!$X:$X,'Application Log'!$C:$C,$A53))</f>
      </c>
      <c r="E53" s="34">
        <f>IF($D53="","",$D53-TODAY())</f>
      </c>
      <c r="F53" s="33">
        <f>IF($A53="","",IF($B53=0,"No applications logged",IF($D53="","PHI not set — check Products",IF(TODAY()&gt;=$D53,"Clear to harvest","DO NOT HARVEST"))))</f>
      </c>
    </row>
    <row r="54" spans="1:6" x14ac:dyDescent="0.25">
      <c r="A54" s="33">
        <f>IF(Blocks!$A51="","",Blocks!$A51)</f>
      </c>
      <c r="B54" s="34">
        <f>IF($A54="","",COUNTIF('Application Log'!$C:$C,$A54))</f>
      </c>
      <c r="C54" s="35">
        <f>IF(OR($A54="",$B54=0),"",MAXIFS('Application Log'!$A:$A,'Application Log'!$C:$C,$A54))</f>
      </c>
      <c r="D54" s="35">
        <f>IF(OR($A54="",$B54=0),"",MAXIFS('Application Log'!$X:$X,'Application Log'!$C:$C,$A54))</f>
      </c>
      <c r="E54" s="34">
        <f>IF($D54="","",$D54-TODAY())</f>
      </c>
      <c r="F54" s="33">
        <f>IF($A54="","",IF($B54=0,"No applications logged",IF($D54="","PHI not set — check Products",IF(TODAY()&gt;=$D54,"Clear to harvest","DO NOT HARVEST"))))</f>
      </c>
    </row>
    <row r="55" spans="1:6" x14ac:dyDescent="0.25">
      <c r="A55" s="33">
        <f>IF(Blocks!$A52="","",Blocks!$A52)</f>
      </c>
      <c r="B55" s="34">
        <f>IF($A55="","",COUNTIF('Application Log'!$C:$C,$A55))</f>
      </c>
      <c r="C55" s="35">
        <f>IF(OR($A55="",$B55=0),"",MAXIFS('Application Log'!$A:$A,'Application Log'!$C:$C,$A55))</f>
      </c>
      <c r="D55" s="35">
        <f>IF(OR($A55="",$B55=0),"",MAXIFS('Application Log'!$X:$X,'Application Log'!$C:$C,$A55))</f>
      </c>
      <c r="E55" s="34">
        <f>IF($D55="","",$D55-TODAY())</f>
      </c>
      <c r="F55" s="33">
        <f>IF($A55="","",IF($B55=0,"No applications logged",IF($D55="","PHI not set — check Products",IF(TODAY()&gt;=$D55,"Clear to harvest","DO NOT HARVEST"))))</f>
      </c>
    </row>
    <row r="56" spans="1:6" x14ac:dyDescent="0.25">
      <c r="A56" s="33">
        <f>IF(Blocks!$A53="","",Blocks!$A53)</f>
      </c>
      <c r="B56" s="34">
        <f>IF($A56="","",COUNTIF('Application Log'!$C:$C,$A56))</f>
      </c>
      <c r="C56" s="35">
        <f>IF(OR($A56="",$B56=0),"",MAXIFS('Application Log'!$A:$A,'Application Log'!$C:$C,$A56))</f>
      </c>
      <c r="D56" s="35">
        <f>IF(OR($A56="",$B56=0),"",MAXIFS('Application Log'!$X:$X,'Application Log'!$C:$C,$A56))</f>
      </c>
      <c r="E56" s="34">
        <f>IF($D56="","",$D56-TODAY())</f>
      </c>
      <c r="F56" s="33">
        <f>IF($A56="","",IF($B56=0,"No applications logged",IF($D56="","PHI not set — check Products",IF(TODAY()&gt;=$D56,"Clear to harvest","DO NOT HARVEST"))))</f>
      </c>
    </row>
    <row r="57" spans="1:6" x14ac:dyDescent="0.25">
      <c r="A57" s="33">
        <f>IF(Blocks!$A54="","",Blocks!$A54)</f>
      </c>
      <c r="B57" s="34">
        <f>IF($A57="","",COUNTIF('Application Log'!$C:$C,$A57))</f>
      </c>
      <c r="C57" s="35">
        <f>IF(OR($A57="",$B57=0),"",MAXIFS('Application Log'!$A:$A,'Application Log'!$C:$C,$A57))</f>
      </c>
      <c r="D57" s="35">
        <f>IF(OR($A57="",$B57=0),"",MAXIFS('Application Log'!$X:$X,'Application Log'!$C:$C,$A57))</f>
      </c>
      <c r="E57" s="34">
        <f>IF($D57="","",$D57-TODAY())</f>
      </c>
      <c r="F57" s="33">
        <f>IF($A57="","",IF($B57=0,"No applications logged",IF($D57="","PHI not set — check Products",IF(TODAY()&gt;=$D57,"Clear to harvest","DO NOT HARVEST"))))</f>
      </c>
    </row>
    <row r="58" spans="1:6" x14ac:dyDescent="0.25">
      <c r="A58" s="33">
        <f>IF(Blocks!$A55="","",Blocks!$A55)</f>
      </c>
      <c r="B58" s="34">
        <f>IF($A58="","",COUNTIF('Application Log'!$C:$C,$A58))</f>
      </c>
      <c r="C58" s="35">
        <f>IF(OR($A58="",$B58=0),"",MAXIFS('Application Log'!$A:$A,'Application Log'!$C:$C,$A58))</f>
      </c>
      <c r="D58" s="35">
        <f>IF(OR($A58="",$B58=0),"",MAXIFS('Application Log'!$X:$X,'Application Log'!$C:$C,$A58))</f>
      </c>
      <c r="E58" s="34">
        <f>IF($D58="","",$D58-TODAY())</f>
      </c>
      <c r="F58" s="33">
        <f>IF($A58="","",IF($B58=0,"No applications logged",IF($D58="","PHI not set — check Products",IF(TODAY()&gt;=$D58,"Clear to harvest","DO NOT HARVEST"))))</f>
      </c>
    </row>
    <row r="59" spans="1:6" x14ac:dyDescent="0.25">
      <c r="A59" s="33">
        <f>IF(Blocks!$A56="","",Blocks!$A56)</f>
      </c>
      <c r="B59" s="34">
        <f>IF($A59="","",COUNTIF('Application Log'!$C:$C,$A59))</f>
      </c>
      <c r="C59" s="35">
        <f>IF(OR($A59="",$B59=0),"",MAXIFS('Application Log'!$A:$A,'Application Log'!$C:$C,$A59))</f>
      </c>
      <c r="D59" s="35">
        <f>IF(OR($A59="",$B59=0),"",MAXIFS('Application Log'!$X:$X,'Application Log'!$C:$C,$A59))</f>
      </c>
      <c r="E59" s="34">
        <f>IF($D59="","",$D59-TODAY())</f>
      </c>
      <c r="F59" s="33">
        <f>IF($A59="","",IF($B59=0,"No applications logged",IF($D59="","PHI not set — check Products",IF(TODAY()&gt;=$D59,"Clear to harvest","DO NOT HARVEST"))))</f>
      </c>
    </row>
    <row r="60" spans="1:6" x14ac:dyDescent="0.25">
      <c r="A60" s="33">
        <f>IF(Blocks!$A57="","",Blocks!$A57)</f>
      </c>
      <c r="B60" s="34">
        <f>IF($A60="","",COUNTIF('Application Log'!$C:$C,$A60))</f>
      </c>
      <c r="C60" s="35">
        <f>IF(OR($A60="",$B60=0),"",MAXIFS('Application Log'!$A:$A,'Application Log'!$C:$C,$A60))</f>
      </c>
      <c r="D60" s="35">
        <f>IF(OR($A60="",$B60=0),"",MAXIFS('Application Log'!$X:$X,'Application Log'!$C:$C,$A60))</f>
      </c>
      <c r="E60" s="34">
        <f>IF($D60="","",$D60-TODAY())</f>
      </c>
      <c r="F60" s="33">
        <f>IF($A60="","",IF($B60=0,"No applications logged",IF($D60="","PHI not set — check Products",IF(TODAY()&gt;=$D60,"Clear to harvest","DO NOT HARVEST"))))</f>
      </c>
    </row>
    <row r="61" spans="1:6" x14ac:dyDescent="0.25">
      <c r="A61" s="33">
        <f>IF(Blocks!$A58="","",Blocks!$A58)</f>
      </c>
      <c r="B61" s="34">
        <f>IF($A61="","",COUNTIF('Application Log'!$C:$C,$A61))</f>
      </c>
      <c r="C61" s="35">
        <f>IF(OR($A61="",$B61=0),"",MAXIFS('Application Log'!$A:$A,'Application Log'!$C:$C,$A61))</f>
      </c>
      <c r="D61" s="35">
        <f>IF(OR($A61="",$B61=0),"",MAXIFS('Application Log'!$X:$X,'Application Log'!$C:$C,$A61))</f>
      </c>
      <c r="E61" s="34">
        <f>IF($D61="","",$D61-TODAY())</f>
      </c>
      <c r="F61" s="33">
        <f>IF($A61="","",IF($B61=0,"No applications logged",IF($D61="","PHI not set — check Products",IF(TODAY()&gt;=$D61,"Clear to harvest","DO NOT HARVEST"))))</f>
      </c>
    </row>
    <row r="62" spans="1:6" x14ac:dyDescent="0.25">
      <c r="A62" s="33">
        <f>IF(Blocks!$A59="","",Blocks!$A59)</f>
      </c>
      <c r="B62" s="34">
        <f>IF($A62="","",COUNTIF('Application Log'!$C:$C,$A62))</f>
      </c>
      <c r="C62" s="35">
        <f>IF(OR($A62="",$B62=0),"",MAXIFS('Application Log'!$A:$A,'Application Log'!$C:$C,$A62))</f>
      </c>
      <c r="D62" s="35">
        <f>IF(OR($A62="",$B62=0),"",MAXIFS('Application Log'!$X:$X,'Application Log'!$C:$C,$A62))</f>
      </c>
      <c r="E62" s="34">
        <f>IF($D62="","",$D62-TODAY())</f>
      </c>
      <c r="F62" s="33">
        <f>IF($A62="","",IF($B62=0,"No applications logged",IF($D62="","PHI not set — check Products",IF(TODAY()&gt;=$D62,"Clear to harvest","DO NOT HARVEST"))))</f>
      </c>
    </row>
    <row r="63" spans="1:6" x14ac:dyDescent="0.25">
      <c r="A63" s="33">
        <f>IF(Blocks!$A60="","",Blocks!$A60)</f>
      </c>
      <c r="B63" s="34">
        <f>IF($A63="","",COUNTIF('Application Log'!$C:$C,$A63))</f>
      </c>
      <c r="C63" s="35">
        <f>IF(OR($A63="",$B63=0),"",MAXIFS('Application Log'!$A:$A,'Application Log'!$C:$C,$A63))</f>
      </c>
      <c r="D63" s="35">
        <f>IF(OR($A63="",$B63=0),"",MAXIFS('Application Log'!$X:$X,'Application Log'!$C:$C,$A63))</f>
      </c>
      <c r="E63" s="34">
        <f>IF($D63="","",$D63-TODAY())</f>
      </c>
      <c r="F63" s="33">
        <f>IF($A63="","",IF($B63=0,"No applications logged",IF($D63="","PHI not set — check Products",IF(TODAY()&gt;=$D63,"Clear to harvest","DO NOT HARVEST"))))</f>
      </c>
    </row>
    <row r="64" spans="1:6" x14ac:dyDescent="0.25">
      <c r="A64" s="33">
        <f>IF(Blocks!$A61="","",Blocks!$A61)</f>
      </c>
      <c r="B64" s="34">
        <f>IF($A64="","",COUNTIF('Application Log'!$C:$C,$A64))</f>
      </c>
      <c r="C64" s="35">
        <f>IF(OR($A64="",$B64=0),"",MAXIFS('Application Log'!$A:$A,'Application Log'!$C:$C,$A64))</f>
      </c>
      <c r="D64" s="35">
        <f>IF(OR($A64="",$B64=0),"",MAXIFS('Application Log'!$X:$X,'Application Log'!$C:$C,$A64))</f>
      </c>
      <c r="E64" s="34">
        <f>IF($D64="","",$D64-TODAY())</f>
      </c>
      <c r="F64" s="33">
        <f>IF($A64="","",IF($B64=0,"No applications logged",IF($D64="","PHI not set — check Products",IF(TODAY()&gt;=$D64,"Clear to harvest","DO NOT HARVEST"))))</f>
      </c>
    </row>
    <row r="65" spans="1:6" x14ac:dyDescent="0.25">
      <c r="A65" s="33">
        <f>IF(Blocks!$A62="","",Blocks!$A62)</f>
      </c>
      <c r="B65" s="34">
        <f>IF($A65="","",COUNTIF('Application Log'!$C:$C,$A65))</f>
      </c>
      <c r="C65" s="35">
        <f>IF(OR($A65="",$B65=0),"",MAXIFS('Application Log'!$A:$A,'Application Log'!$C:$C,$A65))</f>
      </c>
      <c r="D65" s="35">
        <f>IF(OR($A65="",$B65=0),"",MAXIFS('Application Log'!$X:$X,'Application Log'!$C:$C,$A65))</f>
      </c>
      <c r="E65" s="34">
        <f>IF($D65="","",$D65-TODAY())</f>
      </c>
      <c r="F65" s="33">
        <f>IF($A65="","",IF($B65=0,"No applications logged",IF($D65="","PHI not set — check Products",IF(TODAY()&gt;=$D65,"Clear to harvest","DO NOT HARVEST"))))</f>
      </c>
    </row>
    <row r="66" spans="1:6" x14ac:dyDescent="0.25">
      <c r="A66" s="33">
        <f>IF(Blocks!$A63="","",Blocks!$A63)</f>
      </c>
      <c r="B66" s="34">
        <f>IF($A66="","",COUNTIF('Application Log'!$C:$C,$A66))</f>
      </c>
      <c r="C66" s="35">
        <f>IF(OR($A66="",$B66=0),"",MAXIFS('Application Log'!$A:$A,'Application Log'!$C:$C,$A66))</f>
      </c>
      <c r="D66" s="35">
        <f>IF(OR($A66="",$B66=0),"",MAXIFS('Application Log'!$X:$X,'Application Log'!$C:$C,$A66))</f>
      </c>
      <c r="E66" s="34">
        <f>IF($D66="","",$D66-TODAY())</f>
      </c>
      <c r="F66" s="33">
        <f>IF($A66="","",IF($B66=0,"No applications logged",IF($D66="","PHI not set — check Products",IF(TODAY()&gt;=$D66,"Clear to harvest","DO NOT HARVEST"))))</f>
      </c>
    </row>
    <row r="67" spans="1:6" x14ac:dyDescent="0.25">
      <c r="A67" s="33">
        <f>IF(Blocks!$A64="","",Blocks!$A64)</f>
      </c>
      <c r="B67" s="34">
        <f>IF($A67="","",COUNTIF('Application Log'!$C:$C,$A67))</f>
      </c>
      <c r="C67" s="35">
        <f>IF(OR($A67="",$B67=0),"",MAXIFS('Application Log'!$A:$A,'Application Log'!$C:$C,$A67))</f>
      </c>
      <c r="D67" s="35">
        <f>IF(OR($A67="",$B67=0),"",MAXIFS('Application Log'!$X:$X,'Application Log'!$C:$C,$A67))</f>
      </c>
      <c r="E67" s="34">
        <f>IF($D67="","",$D67-TODAY())</f>
      </c>
      <c r="F67" s="33">
        <f>IF($A67="","",IF($B67=0,"No applications logged",IF($D67="","PHI not set — check Products",IF(TODAY()&gt;=$D67,"Clear to harvest","DO NOT HARVEST"))))</f>
      </c>
    </row>
    <row r="68" spans="1:6" x14ac:dyDescent="0.25">
      <c r="A68" s="33">
        <f>IF(Blocks!$A65="","",Blocks!$A65)</f>
      </c>
      <c r="B68" s="34">
        <f>IF($A68="","",COUNTIF('Application Log'!$C:$C,$A68))</f>
      </c>
      <c r="C68" s="35">
        <f>IF(OR($A68="",$B68=0),"",MAXIFS('Application Log'!$A:$A,'Application Log'!$C:$C,$A68))</f>
      </c>
      <c r="D68" s="35">
        <f>IF(OR($A68="",$B68=0),"",MAXIFS('Application Log'!$X:$X,'Application Log'!$C:$C,$A68))</f>
      </c>
      <c r="E68" s="34">
        <f>IF($D68="","",$D68-TODAY())</f>
      </c>
      <c r="F68" s="33">
        <f>IF($A68="","",IF($B68=0,"No applications logged",IF($D68="","PHI not set — check Products",IF(TODAY()&gt;=$D68,"Clear to harvest","DO NOT HARVEST"))))</f>
      </c>
    </row>
    <row r="69" spans="1:6" x14ac:dyDescent="0.25">
      <c r="A69" s="33">
        <f>IF(Blocks!$A66="","",Blocks!$A66)</f>
      </c>
      <c r="B69" s="34">
        <f>IF($A69="","",COUNTIF('Application Log'!$C:$C,$A69))</f>
      </c>
      <c r="C69" s="35">
        <f>IF(OR($A69="",$B69=0),"",MAXIFS('Application Log'!$A:$A,'Application Log'!$C:$C,$A69))</f>
      </c>
      <c r="D69" s="35">
        <f>IF(OR($A69="",$B69=0),"",MAXIFS('Application Log'!$X:$X,'Application Log'!$C:$C,$A69))</f>
      </c>
      <c r="E69" s="34">
        <f>IF($D69="","",$D69-TODAY())</f>
      </c>
      <c r="F69" s="33">
        <f>IF($A69="","",IF($B69=0,"No applications logged",IF($D69="","PHI not set — check Products",IF(TODAY()&gt;=$D69,"Clear to harvest","DO NOT HARVEST"))))</f>
      </c>
    </row>
    <row r="70" spans="1:6" x14ac:dyDescent="0.25">
      <c r="A70" s="33">
        <f>IF(Blocks!$A67="","",Blocks!$A67)</f>
      </c>
      <c r="B70" s="34">
        <f>IF($A70="","",COUNTIF('Application Log'!$C:$C,$A70))</f>
      </c>
      <c r="C70" s="35">
        <f>IF(OR($A70="",$B70=0),"",MAXIFS('Application Log'!$A:$A,'Application Log'!$C:$C,$A70))</f>
      </c>
      <c r="D70" s="35">
        <f>IF(OR($A70="",$B70=0),"",MAXIFS('Application Log'!$X:$X,'Application Log'!$C:$C,$A70))</f>
      </c>
      <c r="E70" s="34">
        <f>IF($D70="","",$D70-TODAY())</f>
      </c>
      <c r="F70" s="33">
        <f>IF($A70="","",IF($B70=0,"No applications logged",IF($D70="","PHI not set — check Products",IF(TODAY()&gt;=$D70,"Clear to harvest","DO NOT HARVEST"))))</f>
      </c>
    </row>
    <row r="71" spans="1:6" x14ac:dyDescent="0.25">
      <c r="A71" s="33">
        <f>IF(Blocks!$A68="","",Blocks!$A68)</f>
      </c>
      <c r="B71" s="34">
        <f>IF($A71="","",COUNTIF('Application Log'!$C:$C,$A71))</f>
      </c>
      <c r="C71" s="35">
        <f>IF(OR($A71="",$B71=0),"",MAXIFS('Application Log'!$A:$A,'Application Log'!$C:$C,$A71))</f>
      </c>
      <c r="D71" s="35">
        <f>IF(OR($A71="",$B71=0),"",MAXIFS('Application Log'!$X:$X,'Application Log'!$C:$C,$A71))</f>
      </c>
      <c r="E71" s="34">
        <f>IF($D71="","",$D71-TODAY())</f>
      </c>
      <c r="F71" s="33">
        <f>IF($A71="","",IF($B71=0,"No applications logged",IF($D71="","PHI not set — check Products",IF(TODAY()&gt;=$D71,"Clear to harvest","DO NOT HARVEST"))))</f>
      </c>
    </row>
    <row r="72" spans="1:6" x14ac:dyDescent="0.25">
      <c r="A72" s="33">
        <f>IF(Blocks!$A69="","",Blocks!$A69)</f>
      </c>
      <c r="B72" s="34">
        <f>IF($A72="","",COUNTIF('Application Log'!$C:$C,$A72))</f>
      </c>
      <c r="C72" s="35">
        <f>IF(OR($A72="",$B72=0),"",MAXIFS('Application Log'!$A:$A,'Application Log'!$C:$C,$A72))</f>
      </c>
      <c r="D72" s="35">
        <f>IF(OR($A72="",$B72=0),"",MAXIFS('Application Log'!$X:$X,'Application Log'!$C:$C,$A72))</f>
      </c>
      <c r="E72" s="34">
        <f>IF($D72="","",$D72-TODAY())</f>
      </c>
      <c r="F72" s="33">
        <f>IF($A72="","",IF($B72=0,"No applications logged",IF($D72="","PHI not set — check Products",IF(TODAY()&gt;=$D72,"Clear to harvest","DO NOT HARVEST"))))</f>
      </c>
    </row>
    <row r="73" spans="1:6" x14ac:dyDescent="0.25">
      <c r="A73" s="33">
        <f>IF(Blocks!$A70="","",Blocks!$A70)</f>
      </c>
      <c r="B73" s="34">
        <f>IF($A73="","",COUNTIF('Application Log'!$C:$C,$A73))</f>
      </c>
      <c r="C73" s="35">
        <f>IF(OR($A73="",$B73=0),"",MAXIFS('Application Log'!$A:$A,'Application Log'!$C:$C,$A73))</f>
      </c>
      <c r="D73" s="35">
        <f>IF(OR($A73="",$B73=0),"",MAXIFS('Application Log'!$X:$X,'Application Log'!$C:$C,$A73))</f>
      </c>
      <c r="E73" s="34">
        <f>IF($D73="","",$D73-TODAY())</f>
      </c>
      <c r="F73" s="33">
        <f>IF($A73="","",IF($B73=0,"No applications logged",IF($D73="","PHI not set — check Products",IF(TODAY()&gt;=$D73,"Clear to harvest","DO NOT HARVEST"))))</f>
      </c>
    </row>
    <row r="74" spans="1:6" x14ac:dyDescent="0.25">
      <c r="A74" s="33">
        <f>IF(Blocks!$A71="","",Blocks!$A71)</f>
      </c>
      <c r="B74" s="34">
        <f>IF($A74="","",COUNTIF('Application Log'!$C:$C,$A74))</f>
      </c>
      <c r="C74" s="35">
        <f>IF(OR($A74="",$B74=0),"",MAXIFS('Application Log'!$A:$A,'Application Log'!$C:$C,$A74))</f>
      </c>
      <c r="D74" s="35">
        <f>IF(OR($A74="",$B74=0),"",MAXIFS('Application Log'!$X:$X,'Application Log'!$C:$C,$A74))</f>
      </c>
      <c r="E74" s="34">
        <f>IF($D74="","",$D74-TODAY())</f>
      </c>
      <c r="F74" s="33">
        <f>IF($A74="","",IF($B74=0,"No applications logged",IF($D74="","PHI not set — check Products",IF(TODAY()&gt;=$D74,"Clear to harvest","DO NOT HARVEST"))))</f>
      </c>
    </row>
    <row r="75" spans="1:6" x14ac:dyDescent="0.25">
      <c r="A75" s="33">
        <f>IF(Blocks!$A72="","",Blocks!$A72)</f>
      </c>
      <c r="B75" s="34">
        <f>IF($A75="","",COUNTIF('Application Log'!$C:$C,$A75))</f>
      </c>
      <c r="C75" s="35">
        <f>IF(OR($A75="",$B75=0),"",MAXIFS('Application Log'!$A:$A,'Application Log'!$C:$C,$A75))</f>
      </c>
      <c r="D75" s="35">
        <f>IF(OR($A75="",$B75=0),"",MAXIFS('Application Log'!$X:$X,'Application Log'!$C:$C,$A75))</f>
      </c>
      <c r="E75" s="34">
        <f>IF($D75="","",$D75-TODAY())</f>
      </c>
      <c r="F75" s="33">
        <f>IF($A75="","",IF($B75=0,"No applications logged",IF($D75="","PHI not set — check Products",IF(TODAY()&gt;=$D75,"Clear to harvest","DO NOT HARVEST"))))</f>
      </c>
    </row>
    <row r="76" spans="1:6" x14ac:dyDescent="0.25">
      <c r="A76" s="33">
        <f>IF(Blocks!$A73="","",Blocks!$A73)</f>
      </c>
      <c r="B76" s="34">
        <f>IF($A76="","",COUNTIF('Application Log'!$C:$C,$A76))</f>
      </c>
      <c r="C76" s="35">
        <f>IF(OR($A76="",$B76=0),"",MAXIFS('Application Log'!$A:$A,'Application Log'!$C:$C,$A76))</f>
      </c>
      <c r="D76" s="35">
        <f>IF(OR($A76="",$B76=0),"",MAXIFS('Application Log'!$X:$X,'Application Log'!$C:$C,$A76))</f>
      </c>
      <c r="E76" s="34">
        <f>IF($D76="","",$D76-TODAY())</f>
      </c>
      <c r="F76" s="33">
        <f>IF($A76="","",IF($B76=0,"No applications logged",IF($D76="","PHI not set — check Products",IF(TODAY()&gt;=$D76,"Clear to harvest","DO NOT HARVEST"))))</f>
      </c>
    </row>
    <row r="77" spans="1:6" x14ac:dyDescent="0.25">
      <c r="A77" s="33">
        <f>IF(Blocks!$A74="","",Blocks!$A74)</f>
      </c>
      <c r="B77" s="34">
        <f>IF($A77="","",COUNTIF('Application Log'!$C:$C,$A77))</f>
      </c>
      <c r="C77" s="35">
        <f>IF(OR($A77="",$B77=0),"",MAXIFS('Application Log'!$A:$A,'Application Log'!$C:$C,$A77))</f>
      </c>
      <c r="D77" s="35">
        <f>IF(OR($A77="",$B77=0),"",MAXIFS('Application Log'!$X:$X,'Application Log'!$C:$C,$A77))</f>
      </c>
      <c r="E77" s="34">
        <f>IF($D77="","",$D77-TODAY())</f>
      </c>
      <c r="F77" s="33">
        <f>IF($A77="","",IF($B77=0,"No applications logged",IF($D77="","PHI not set — check Products",IF(TODAY()&gt;=$D77,"Clear to harvest","DO NOT HARVEST"))))</f>
      </c>
    </row>
    <row r="78" spans="1:6" x14ac:dyDescent="0.25">
      <c r="A78" s="33">
        <f>IF(Blocks!$A75="","",Blocks!$A75)</f>
      </c>
      <c r="B78" s="34">
        <f>IF($A78="","",COUNTIF('Application Log'!$C:$C,$A78))</f>
      </c>
      <c r="C78" s="35">
        <f>IF(OR($A78="",$B78=0),"",MAXIFS('Application Log'!$A:$A,'Application Log'!$C:$C,$A78))</f>
      </c>
      <c r="D78" s="35">
        <f>IF(OR($A78="",$B78=0),"",MAXIFS('Application Log'!$X:$X,'Application Log'!$C:$C,$A78))</f>
      </c>
      <c r="E78" s="34">
        <f>IF($D78="","",$D78-TODAY())</f>
      </c>
      <c r="F78" s="33">
        <f>IF($A78="","",IF($B78=0,"No applications logged",IF($D78="","PHI not set — check Products",IF(TODAY()&gt;=$D78,"Clear to harvest","DO NOT HARVEST"))))</f>
      </c>
    </row>
    <row r="79" spans="1:6" x14ac:dyDescent="0.25">
      <c r="A79" s="33">
        <f>IF(Blocks!$A76="","",Blocks!$A76)</f>
      </c>
      <c r="B79" s="34">
        <f>IF($A79="","",COUNTIF('Application Log'!$C:$C,$A79))</f>
      </c>
      <c r="C79" s="35">
        <f>IF(OR($A79="",$B79=0),"",MAXIFS('Application Log'!$A:$A,'Application Log'!$C:$C,$A79))</f>
      </c>
      <c r="D79" s="35">
        <f>IF(OR($A79="",$B79=0),"",MAXIFS('Application Log'!$X:$X,'Application Log'!$C:$C,$A79))</f>
      </c>
      <c r="E79" s="34">
        <f>IF($D79="","",$D79-TODAY())</f>
      </c>
      <c r="F79" s="33">
        <f>IF($A79="","",IF($B79=0,"No applications logged",IF($D79="","PHI not set — check Products",IF(TODAY()&gt;=$D79,"Clear to harvest","DO NOT HARVEST"))))</f>
      </c>
    </row>
    <row r="80" spans="1:6" x14ac:dyDescent="0.25">
      <c r="A80" s="33">
        <f>IF(Blocks!$A77="","",Blocks!$A77)</f>
      </c>
      <c r="B80" s="34">
        <f>IF($A80="","",COUNTIF('Application Log'!$C:$C,$A80))</f>
      </c>
      <c r="C80" s="35">
        <f>IF(OR($A80="",$B80=0),"",MAXIFS('Application Log'!$A:$A,'Application Log'!$C:$C,$A80))</f>
      </c>
      <c r="D80" s="35">
        <f>IF(OR($A80="",$B80=0),"",MAXIFS('Application Log'!$X:$X,'Application Log'!$C:$C,$A80))</f>
      </c>
      <c r="E80" s="34">
        <f>IF($D80="","",$D80-TODAY())</f>
      </c>
      <c r="F80" s="33">
        <f>IF($A80="","",IF($B80=0,"No applications logged",IF($D80="","PHI not set — check Products",IF(TODAY()&gt;=$D80,"Clear to harvest","DO NOT HARVEST"))))</f>
      </c>
    </row>
    <row r="81" spans="1:6" x14ac:dyDescent="0.25">
      <c r="A81" s="33">
        <f>IF(Blocks!$A78="","",Blocks!$A78)</f>
      </c>
      <c r="B81" s="34">
        <f>IF($A81="","",COUNTIF('Application Log'!$C:$C,$A81))</f>
      </c>
      <c r="C81" s="35">
        <f>IF(OR($A81="",$B81=0),"",MAXIFS('Application Log'!$A:$A,'Application Log'!$C:$C,$A81))</f>
      </c>
      <c r="D81" s="35">
        <f>IF(OR($A81="",$B81=0),"",MAXIFS('Application Log'!$X:$X,'Application Log'!$C:$C,$A81))</f>
      </c>
      <c r="E81" s="34">
        <f>IF($D81="","",$D81-TODAY())</f>
      </c>
      <c r="F81" s="33">
        <f>IF($A81="","",IF($B81=0,"No applications logged",IF($D81="","PHI not set — check Products",IF(TODAY()&gt;=$D81,"Clear to harvest","DO NOT HARVEST"))))</f>
      </c>
    </row>
    <row r="82" spans="1:6" x14ac:dyDescent="0.25">
      <c r="A82" s="33">
        <f>IF(Blocks!$A79="","",Blocks!$A79)</f>
      </c>
      <c r="B82" s="34">
        <f>IF($A82="","",COUNTIF('Application Log'!$C:$C,$A82))</f>
      </c>
      <c r="C82" s="35">
        <f>IF(OR($A82="",$B82=0),"",MAXIFS('Application Log'!$A:$A,'Application Log'!$C:$C,$A82))</f>
      </c>
      <c r="D82" s="35">
        <f>IF(OR($A82="",$B82=0),"",MAXIFS('Application Log'!$X:$X,'Application Log'!$C:$C,$A82))</f>
      </c>
      <c r="E82" s="34">
        <f>IF($D82="","",$D82-TODAY())</f>
      </c>
      <c r="F82" s="33">
        <f>IF($A82="","",IF($B82=0,"No applications logged",IF($D82="","PHI not set — check Products",IF(TODAY()&gt;=$D82,"Clear to harvest","DO NOT HARVEST"))))</f>
      </c>
    </row>
    <row r="83" spans="1:6" x14ac:dyDescent="0.25">
      <c r="A83" s="33">
        <f>IF(Blocks!$A80="","",Blocks!$A80)</f>
      </c>
      <c r="B83" s="34">
        <f>IF($A83="","",COUNTIF('Application Log'!$C:$C,$A83))</f>
      </c>
      <c r="C83" s="35">
        <f>IF(OR($A83="",$B83=0),"",MAXIFS('Application Log'!$A:$A,'Application Log'!$C:$C,$A83))</f>
      </c>
      <c r="D83" s="35">
        <f>IF(OR($A83="",$B83=0),"",MAXIFS('Application Log'!$X:$X,'Application Log'!$C:$C,$A83))</f>
      </c>
      <c r="E83" s="34">
        <f>IF($D83="","",$D83-TODAY())</f>
      </c>
      <c r="F83" s="33">
        <f>IF($A83="","",IF($B83=0,"No applications logged",IF($D83="","PHI not set — check Products",IF(TODAY()&gt;=$D83,"Clear to harvest","DO NOT HARVEST"))))</f>
      </c>
    </row>
    <row r="84" spans="1:6" x14ac:dyDescent="0.25">
      <c r="A84" s="33">
        <f>IF(Blocks!$A81="","",Blocks!$A81)</f>
      </c>
      <c r="B84" s="34">
        <f>IF($A84="","",COUNTIF('Application Log'!$C:$C,$A84))</f>
      </c>
      <c r="C84" s="35">
        <f>IF(OR($A84="",$B84=0),"",MAXIFS('Application Log'!$A:$A,'Application Log'!$C:$C,$A84))</f>
      </c>
      <c r="D84" s="35">
        <f>IF(OR($A84="",$B84=0),"",MAXIFS('Application Log'!$X:$X,'Application Log'!$C:$C,$A84))</f>
      </c>
      <c r="E84" s="34">
        <f>IF($D84="","",$D84-TODAY())</f>
      </c>
      <c r="F84" s="33">
        <f>IF($A84="","",IF($B84=0,"No applications logged",IF($D84="","PHI not set — check Products",IF(TODAY()&gt;=$D84,"Clear to harvest","DO NOT HARVEST"))))</f>
      </c>
    </row>
    <row r="85" spans="1:6" x14ac:dyDescent="0.25">
      <c r="A85" s="33">
        <f>IF(Blocks!$A82="","",Blocks!$A82)</f>
      </c>
      <c r="B85" s="34">
        <f>IF($A85="","",COUNTIF('Application Log'!$C:$C,$A85))</f>
      </c>
      <c r="C85" s="35">
        <f>IF(OR($A85="",$B85=0),"",MAXIFS('Application Log'!$A:$A,'Application Log'!$C:$C,$A85))</f>
      </c>
      <c r="D85" s="35">
        <f>IF(OR($A85="",$B85=0),"",MAXIFS('Application Log'!$X:$X,'Application Log'!$C:$C,$A85))</f>
      </c>
      <c r="E85" s="34">
        <f>IF($D85="","",$D85-TODAY())</f>
      </c>
      <c r="F85" s="33">
        <f>IF($A85="","",IF($B85=0,"No applications logged",IF($D85="","PHI not set — check Products",IF(TODAY()&gt;=$D85,"Clear to harvest","DO NOT HARVEST"))))</f>
      </c>
    </row>
    <row r="86" spans="1:6" x14ac:dyDescent="0.25">
      <c r="A86" s="33">
        <f>IF(Blocks!$A83="","",Blocks!$A83)</f>
      </c>
      <c r="B86" s="34">
        <f>IF($A86="","",COUNTIF('Application Log'!$C:$C,$A86))</f>
      </c>
      <c r="C86" s="35">
        <f>IF(OR($A86="",$B86=0),"",MAXIFS('Application Log'!$A:$A,'Application Log'!$C:$C,$A86))</f>
      </c>
      <c r="D86" s="35">
        <f>IF(OR($A86="",$B86=0),"",MAXIFS('Application Log'!$X:$X,'Application Log'!$C:$C,$A86))</f>
      </c>
      <c r="E86" s="34">
        <f>IF($D86="","",$D86-TODAY())</f>
      </c>
      <c r="F86" s="33">
        <f>IF($A86="","",IF($B86=0,"No applications logged",IF($D86="","PHI not set — check Products",IF(TODAY()&gt;=$D86,"Clear to harvest","DO NOT HARVEST"))))</f>
      </c>
    </row>
    <row r="87" spans="1:6" x14ac:dyDescent="0.25">
      <c r="A87" s="33">
        <f>IF(Blocks!$A84="","",Blocks!$A84)</f>
      </c>
      <c r="B87" s="34">
        <f>IF($A87="","",COUNTIF('Application Log'!$C:$C,$A87))</f>
      </c>
      <c r="C87" s="35">
        <f>IF(OR($A87="",$B87=0),"",MAXIFS('Application Log'!$A:$A,'Application Log'!$C:$C,$A87))</f>
      </c>
      <c r="D87" s="35">
        <f>IF(OR($A87="",$B87=0),"",MAXIFS('Application Log'!$X:$X,'Application Log'!$C:$C,$A87))</f>
      </c>
      <c r="E87" s="34">
        <f>IF($D87="","",$D87-TODAY())</f>
      </c>
      <c r="F87" s="33">
        <f>IF($A87="","",IF($B87=0,"No applications logged",IF($D87="","PHI not set — check Products",IF(TODAY()&gt;=$D87,"Clear to harvest","DO NOT HARVEST"))))</f>
      </c>
    </row>
    <row r="88" spans="1:6" x14ac:dyDescent="0.25">
      <c r="A88" s="33">
        <f>IF(Blocks!$A85="","",Blocks!$A85)</f>
      </c>
      <c r="B88" s="34">
        <f>IF($A88="","",COUNTIF('Application Log'!$C:$C,$A88))</f>
      </c>
      <c r="C88" s="35">
        <f>IF(OR($A88="",$B88=0),"",MAXIFS('Application Log'!$A:$A,'Application Log'!$C:$C,$A88))</f>
      </c>
      <c r="D88" s="35">
        <f>IF(OR($A88="",$B88=0),"",MAXIFS('Application Log'!$X:$X,'Application Log'!$C:$C,$A88))</f>
      </c>
      <c r="E88" s="34">
        <f>IF($D88="","",$D88-TODAY())</f>
      </c>
      <c r="F88" s="33">
        <f>IF($A88="","",IF($B88=0,"No applications logged",IF($D88="","PHI not set — check Products",IF(TODAY()&gt;=$D88,"Clear to harvest","DO NOT HARVEST"))))</f>
      </c>
    </row>
    <row r="89" spans="1:6" x14ac:dyDescent="0.25">
      <c r="A89" s="33">
        <f>IF(Blocks!$A86="","",Blocks!$A86)</f>
      </c>
      <c r="B89" s="34">
        <f>IF($A89="","",COUNTIF('Application Log'!$C:$C,$A89))</f>
      </c>
      <c r="C89" s="35">
        <f>IF(OR($A89="",$B89=0),"",MAXIFS('Application Log'!$A:$A,'Application Log'!$C:$C,$A89))</f>
      </c>
      <c r="D89" s="35">
        <f>IF(OR($A89="",$B89=0),"",MAXIFS('Application Log'!$X:$X,'Application Log'!$C:$C,$A89))</f>
      </c>
      <c r="E89" s="34">
        <f>IF($D89="","",$D89-TODAY())</f>
      </c>
      <c r="F89" s="33">
        <f>IF($A89="","",IF($B89=0,"No applications logged",IF($D89="","PHI not set — check Products",IF(TODAY()&gt;=$D89,"Clear to harvest","DO NOT HARVEST"))))</f>
      </c>
    </row>
    <row r="90" spans="1:6" x14ac:dyDescent="0.25">
      <c r="A90" s="33">
        <f>IF(Blocks!$A87="","",Blocks!$A87)</f>
      </c>
      <c r="B90" s="34">
        <f>IF($A90="","",COUNTIF('Application Log'!$C:$C,$A90))</f>
      </c>
      <c r="C90" s="35">
        <f>IF(OR($A90="",$B90=0),"",MAXIFS('Application Log'!$A:$A,'Application Log'!$C:$C,$A90))</f>
      </c>
      <c r="D90" s="35">
        <f>IF(OR($A90="",$B90=0),"",MAXIFS('Application Log'!$X:$X,'Application Log'!$C:$C,$A90))</f>
      </c>
      <c r="E90" s="34">
        <f>IF($D90="","",$D90-TODAY())</f>
      </c>
      <c r="F90" s="33">
        <f>IF($A90="","",IF($B90=0,"No applications logged",IF($D90="","PHI not set — check Products",IF(TODAY()&gt;=$D90,"Clear to harvest","DO NOT HARVEST"))))</f>
      </c>
    </row>
    <row r="91" spans="1:6" x14ac:dyDescent="0.25">
      <c r="A91" s="33">
        <f>IF(Blocks!$A88="","",Blocks!$A88)</f>
      </c>
      <c r="B91" s="34">
        <f>IF($A91="","",COUNTIF('Application Log'!$C:$C,$A91))</f>
      </c>
      <c r="C91" s="35">
        <f>IF(OR($A91="",$B91=0),"",MAXIFS('Application Log'!$A:$A,'Application Log'!$C:$C,$A91))</f>
      </c>
      <c r="D91" s="35">
        <f>IF(OR($A91="",$B91=0),"",MAXIFS('Application Log'!$X:$X,'Application Log'!$C:$C,$A91))</f>
      </c>
      <c r="E91" s="34">
        <f>IF($D91="","",$D91-TODAY())</f>
      </c>
      <c r="F91" s="33">
        <f>IF($A91="","",IF($B91=0,"No applications logged",IF($D91="","PHI not set — check Products",IF(TODAY()&gt;=$D91,"Clear to harvest","DO NOT HARVEST"))))</f>
      </c>
    </row>
    <row r="92" spans="1:6" x14ac:dyDescent="0.25">
      <c r="A92" s="33">
        <f>IF(Blocks!$A89="","",Blocks!$A89)</f>
      </c>
      <c r="B92" s="34">
        <f>IF($A92="","",COUNTIF('Application Log'!$C:$C,$A92))</f>
      </c>
      <c r="C92" s="35">
        <f>IF(OR($A92="",$B92=0),"",MAXIFS('Application Log'!$A:$A,'Application Log'!$C:$C,$A92))</f>
      </c>
      <c r="D92" s="35">
        <f>IF(OR($A92="",$B92=0),"",MAXIFS('Application Log'!$X:$X,'Application Log'!$C:$C,$A92))</f>
      </c>
      <c r="E92" s="34">
        <f>IF($D92="","",$D92-TODAY())</f>
      </c>
      <c r="F92" s="33">
        <f>IF($A92="","",IF($B92=0,"No applications logged",IF($D92="","PHI not set — check Products",IF(TODAY()&gt;=$D92,"Clear to harvest","DO NOT HARVEST"))))</f>
      </c>
    </row>
    <row r="93" spans="1:6" x14ac:dyDescent="0.25">
      <c r="A93" s="33">
        <f>IF(Blocks!$A90="","",Blocks!$A90)</f>
      </c>
      <c r="B93" s="34">
        <f>IF($A93="","",COUNTIF('Application Log'!$C:$C,$A93))</f>
      </c>
      <c r="C93" s="35">
        <f>IF(OR($A93="",$B93=0),"",MAXIFS('Application Log'!$A:$A,'Application Log'!$C:$C,$A93))</f>
      </c>
      <c r="D93" s="35">
        <f>IF(OR($A93="",$B93=0),"",MAXIFS('Application Log'!$X:$X,'Application Log'!$C:$C,$A93))</f>
      </c>
      <c r="E93" s="34">
        <f>IF($D93="","",$D93-TODAY())</f>
      </c>
      <c r="F93" s="33">
        <f>IF($A93="","",IF($B93=0,"No applications logged",IF($D93="","PHI not set — check Products",IF(TODAY()&gt;=$D93,"Clear to harvest","DO NOT HARVEST"))))</f>
      </c>
    </row>
    <row r="94" spans="1:6" x14ac:dyDescent="0.25">
      <c r="A94" s="33">
        <f>IF(Blocks!$A91="","",Blocks!$A91)</f>
      </c>
      <c r="B94" s="34">
        <f>IF($A94="","",COUNTIF('Application Log'!$C:$C,$A94))</f>
      </c>
      <c r="C94" s="35">
        <f>IF(OR($A94="",$B94=0),"",MAXIFS('Application Log'!$A:$A,'Application Log'!$C:$C,$A94))</f>
      </c>
      <c r="D94" s="35">
        <f>IF(OR($A94="",$B94=0),"",MAXIFS('Application Log'!$X:$X,'Application Log'!$C:$C,$A94))</f>
      </c>
      <c r="E94" s="34">
        <f>IF($D94="","",$D94-TODAY())</f>
      </c>
      <c r="F94" s="33">
        <f>IF($A94="","",IF($B94=0,"No applications logged",IF($D94="","PHI not set — check Products",IF(TODAY()&gt;=$D94,"Clear to harvest","DO NOT HARVEST"))))</f>
      </c>
    </row>
    <row r="95" spans="1:6" x14ac:dyDescent="0.25">
      <c r="A95" s="33">
        <f>IF(Blocks!$A92="","",Blocks!$A92)</f>
      </c>
      <c r="B95" s="34">
        <f>IF($A95="","",COUNTIF('Application Log'!$C:$C,$A95))</f>
      </c>
      <c r="C95" s="35">
        <f>IF(OR($A95="",$B95=0),"",MAXIFS('Application Log'!$A:$A,'Application Log'!$C:$C,$A95))</f>
      </c>
      <c r="D95" s="35">
        <f>IF(OR($A95="",$B95=0),"",MAXIFS('Application Log'!$X:$X,'Application Log'!$C:$C,$A95))</f>
      </c>
      <c r="E95" s="34">
        <f>IF($D95="","",$D95-TODAY())</f>
      </c>
      <c r="F95" s="33">
        <f>IF($A95="","",IF($B95=0,"No applications logged",IF($D95="","PHI not set — check Products",IF(TODAY()&gt;=$D95,"Clear to harvest","DO NOT HARVEST"))))</f>
      </c>
    </row>
    <row r="96" spans="1:6" x14ac:dyDescent="0.25">
      <c r="A96" s="33">
        <f>IF(Blocks!$A93="","",Blocks!$A93)</f>
      </c>
      <c r="B96" s="34">
        <f>IF($A96="","",COUNTIF('Application Log'!$C:$C,$A96))</f>
      </c>
      <c r="C96" s="35">
        <f>IF(OR($A96="",$B96=0),"",MAXIFS('Application Log'!$A:$A,'Application Log'!$C:$C,$A96))</f>
      </c>
      <c r="D96" s="35">
        <f>IF(OR($A96="",$B96=0),"",MAXIFS('Application Log'!$X:$X,'Application Log'!$C:$C,$A96))</f>
      </c>
      <c r="E96" s="34">
        <f>IF($D96="","",$D96-TODAY())</f>
      </c>
      <c r="F96" s="33">
        <f>IF($A96="","",IF($B96=0,"No applications logged",IF($D96="","PHI not set — check Products",IF(TODAY()&gt;=$D96,"Clear to harvest","DO NOT HARVEST"))))</f>
      </c>
    </row>
    <row r="97" spans="1:6" x14ac:dyDescent="0.25">
      <c r="A97" s="33">
        <f>IF(Blocks!$A94="","",Blocks!$A94)</f>
      </c>
      <c r="B97" s="34">
        <f>IF($A97="","",COUNTIF('Application Log'!$C:$C,$A97))</f>
      </c>
      <c r="C97" s="35">
        <f>IF(OR($A97="",$B97=0),"",MAXIFS('Application Log'!$A:$A,'Application Log'!$C:$C,$A97))</f>
      </c>
      <c r="D97" s="35">
        <f>IF(OR($A97="",$B97=0),"",MAXIFS('Application Log'!$X:$X,'Application Log'!$C:$C,$A97))</f>
      </c>
      <c r="E97" s="34">
        <f>IF($D97="","",$D97-TODAY())</f>
      </c>
      <c r="F97" s="33">
        <f>IF($A97="","",IF($B97=0,"No applications logged",IF($D97="","PHI not set — check Products",IF(TODAY()&gt;=$D97,"Clear to harvest","DO NOT HARVEST"))))</f>
      </c>
    </row>
    <row r="98" spans="1:6" x14ac:dyDescent="0.25">
      <c r="A98" s="33">
        <f>IF(Blocks!$A95="","",Blocks!$A95)</f>
      </c>
      <c r="B98" s="34">
        <f>IF($A98="","",COUNTIF('Application Log'!$C:$C,$A98))</f>
      </c>
      <c r="C98" s="35">
        <f>IF(OR($A98="",$B98=0),"",MAXIFS('Application Log'!$A:$A,'Application Log'!$C:$C,$A98))</f>
      </c>
      <c r="D98" s="35">
        <f>IF(OR($A98="",$B98=0),"",MAXIFS('Application Log'!$X:$X,'Application Log'!$C:$C,$A98))</f>
      </c>
      <c r="E98" s="34">
        <f>IF($D98="","",$D98-TODAY())</f>
      </c>
      <c r="F98" s="33">
        <f>IF($A98="","",IF($B98=0,"No applications logged",IF($D98="","PHI not set — check Products",IF(TODAY()&gt;=$D98,"Clear to harvest","DO NOT HARVEST"))))</f>
      </c>
    </row>
    <row r="99" spans="1:6" x14ac:dyDescent="0.25">
      <c r="A99" s="33">
        <f>IF(Blocks!$A96="","",Blocks!$A96)</f>
      </c>
      <c r="B99" s="34">
        <f>IF($A99="","",COUNTIF('Application Log'!$C:$C,$A99))</f>
      </c>
      <c r="C99" s="35">
        <f>IF(OR($A99="",$B99=0),"",MAXIFS('Application Log'!$A:$A,'Application Log'!$C:$C,$A99))</f>
      </c>
      <c r="D99" s="35">
        <f>IF(OR($A99="",$B99=0),"",MAXIFS('Application Log'!$X:$X,'Application Log'!$C:$C,$A99))</f>
      </c>
      <c r="E99" s="34">
        <f>IF($D99="","",$D99-TODAY())</f>
      </c>
      <c r="F99" s="33">
        <f>IF($A99="","",IF($B99=0,"No applications logged",IF($D99="","PHI not set — check Products",IF(TODAY()&gt;=$D99,"Clear to harvest","DO NOT HARVEST"))))</f>
      </c>
    </row>
    <row r="100" spans="1:6" x14ac:dyDescent="0.25">
      <c r="A100" s="33">
        <f>IF(Blocks!$A97="","",Blocks!$A97)</f>
      </c>
      <c r="B100" s="34">
        <f>IF($A100="","",COUNTIF('Application Log'!$C:$C,$A100))</f>
      </c>
      <c r="C100" s="35">
        <f>IF(OR($A100="",$B100=0),"",MAXIFS('Application Log'!$A:$A,'Application Log'!$C:$C,$A100))</f>
      </c>
      <c r="D100" s="35">
        <f>IF(OR($A100="",$B100=0),"",MAXIFS('Application Log'!$X:$X,'Application Log'!$C:$C,$A100))</f>
      </c>
      <c r="E100" s="34">
        <f>IF($D100="","",$D100-TODAY())</f>
      </c>
      <c r="F100" s="33">
        <f>IF($A100="","",IF($B100=0,"No applications logged",IF($D100="","PHI not set — check Products",IF(TODAY()&gt;=$D100,"Clear to harvest","DO NOT HARVEST"))))</f>
      </c>
    </row>
    <row r="101" spans="1:6" x14ac:dyDescent="0.25">
      <c r="A101" s="33">
        <f>IF(Blocks!$A98="","",Blocks!$A98)</f>
      </c>
      <c r="B101" s="34">
        <f>IF($A101="","",COUNTIF('Application Log'!$C:$C,$A101))</f>
      </c>
      <c r="C101" s="35">
        <f>IF(OR($A101="",$B101=0),"",MAXIFS('Application Log'!$A:$A,'Application Log'!$C:$C,$A101))</f>
      </c>
      <c r="D101" s="35">
        <f>IF(OR($A101="",$B101=0),"",MAXIFS('Application Log'!$X:$X,'Application Log'!$C:$C,$A101))</f>
      </c>
      <c r="E101" s="34">
        <f>IF($D101="","",$D101-TODAY())</f>
      </c>
      <c r="F101" s="33">
        <f>IF($A101="","",IF($B101=0,"No applications logged",IF($D101="","PHI not set — check Products",IF(TODAY()&gt;=$D101,"Clear to harvest","DO NOT HARVEST"))))</f>
      </c>
    </row>
    <row r="102" spans="1:6" x14ac:dyDescent="0.25">
      <c r="A102" s="33">
        <f>IF(Blocks!$A99="","",Blocks!$A99)</f>
      </c>
      <c r="B102" s="34">
        <f>IF($A102="","",COUNTIF('Application Log'!$C:$C,$A102))</f>
      </c>
      <c r="C102" s="35">
        <f>IF(OR($A102="",$B102=0),"",MAXIFS('Application Log'!$A:$A,'Application Log'!$C:$C,$A102))</f>
      </c>
      <c r="D102" s="35">
        <f>IF(OR($A102="",$B102=0),"",MAXIFS('Application Log'!$X:$X,'Application Log'!$C:$C,$A102))</f>
      </c>
      <c r="E102" s="34">
        <f>IF($D102="","",$D102-TODAY())</f>
      </c>
      <c r="F102" s="33">
        <f>IF($A102="","",IF($B102=0,"No applications logged",IF($D102="","PHI not set — check Products",IF(TODAY()&gt;=$D102,"Clear to harvest","DO NOT HARVEST"))))</f>
      </c>
    </row>
    <row r="103" spans="1:6" x14ac:dyDescent="0.25">
      <c r="A103" s="33">
        <f>IF(Blocks!$A100="","",Blocks!$A100)</f>
      </c>
      <c r="B103" s="34">
        <f>IF($A103="","",COUNTIF('Application Log'!$C:$C,$A103))</f>
      </c>
      <c r="C103" s="35">
        <f>IF(OR($A103="",$B103=0),"",MAXIFS('Application Log'!$A:$A,'Application Log'!$C:$C,$A103))</f>
      </c>
      <c r="D103" s="35">
        <f>IF(OR($A103="",$B103=0),"",MAXIFS('Application Log'!$X:$X,'Application Log'!$C:$C,$A103))</f>
      </c>
      <c r="E103" s="34">
        <f>IF($D103="","",$D103-TODAY())</f>
      </c>
      <c r="F103" s="33">
        <f>IF($A103="","",IF($B103=0,"No applications logged",IF($D103="","PHI not set — check Products",IF(TODAY()&gt;=$D103,"Clear to harvest","DO NOT HARVEST"))))</f>
      </c>
    </row>
    <row r="104" spans="1:6" x14ac:dyDescent="0.25">
      <c r="A104" s="33">
        <f>IF(Blocks!$A101="","",Blocks!$A101)</f>
      </c>
      <c r="B104" s="34">
        <f>IF($A104="","",COUNTIF('Application Log'!$C:$C,$A104))</f>
      </c>
      <c r="C104" s="35">
        <f>IF(OR($A104="",$B104=0),"",MAXIFS('Application Log'!$A:$A,'Application Log'!$C:$C,$A104))</f>
      </c>
      <c r="D104" s="35">
        <f>IF(OR($A104="",$B104=0),"",MAXIFS('Application Log'!$X:$X,'Application Log'!$C:$C,$A104))</f>
      </c>
      <c r="E104" s="34">
        <f>IF($D104="","",$D104-TODAY())</f>
      </c>
      <c r="F104" s="33">
        <f>IF($A104="","",IF($B104=0,"No applications logged",IF($D104="","PHI not set — check Products",IF(TODAY()&gt;=$D104,"Clear to harvest","DO NOT HARVEST"))))</f>
      </c>
    </row>
    <row r="105" spans="1:6" x14ac:dyDescent="0.25">
      <c r="A105" s="33">
        <f>IF(Blocks!$A102="","",Blocks!$A102)</f>
      </c>
      <c r="B105" s="34">
        <f>IF($A105="","",COUNTIF('Application Log'!$C:$C,$A105))</f>
      </c>
      <c r="C105" s="35">
        <f>IF(OR($A105="",$B105=0),"",MAXIFS('Application Log'!$A:$A,'Application Log'!$C:$C,$A105))</f>
      </c>
      <c r="D105" s="35">
        <f>IF(OR($A105="",$B105=0),"",MAXIFS('Application Log'!$X:$X,'Application Log'!$C:$C,$A105))</f>
      </c>
      <c r="E105" s="34">
        <f>IF($D105="","",$D105-TODAY())</f>
      </c>
      <c r="F105" s="33">
        <f>IF($A105="","",IF($B105=0,"No applications logged",IF($D105="","PHI not set — check Products",IF(TODAY()&gt;=$D105,"Clear to harvest","DO NOT HARVEST"))))</f>
      </c>
    </row>
    <row r="106" spans="1:6" x14ac:dyDescent="0.25">
      <c r="A106" s="33">
        <f>IF(Blocks!$A103="","",Blocks!$A103)</f>
      </c>
      <c r="B106" s="34">
        <f>IF($A106="","",COUNTIF('Application Log'!$C:$C,$A106))</f>
      </c>
      <c r="C106" s="35">
        <f>IF(OR($A106="",$B106=0),"",MAXIFS('Application Log'!$A:$A,'Application Log'!$C:$C,$A106))</f>
      </c>
      <c r="D106" s="35">
        <f>IF(OR($A106="",$B106=0),"",MAXIFS('Application Log'!$X:$X,'Application Log'!$C:$C,$A106))</f>
      </c>
      <c r="E106" s="34">
        <f>IF($D106="","",$D106-TODAY())</f>
      </c>
      <c r="F106" s="33">
        <f>IF($A106="","",IF($B106=0,"No applications logged",IF($D106="","PHI not set — check Products",IF(TODAY()&gt;=$D106,"Clear to harvest","DO NOT HARVEST"))))</f>
      </c>
    </row>
    <row r="107" spans="1:6" x14ac:dyDescent="0.25">
      <c r="A107" s="33">
        <f>IF(Blocks!$A104="","",Blocks!$A104)</f>
      </c>
      <c r="B107" s="34">
        <f>IF($A107="","",COUNTIF('Application Log'!$C:$C,$A107))</f>
      </c>
      <c r="C107" s="35">
        <f>IF(OR($A107="",$B107=0),"",MAXIFS('Application Log'!$A:$A,'Application Log'!$C:$C,$A107))</f>
      </c>
      <c r="D107" s="35">
        <f>IF(OR($A107="",$B107=0),"",MAXIFS('Application Log'!$X:$X,'Application Log'!$C:$C,$A107))</f>
      </c>
      <c r="E107" s="34">
        <f>IF($D107="","",$D107-TODAY())</f>
      </c>
      <c r="F107" s="33">
        <f>IF($A107="","",IF($B107=0,"No applications logged",IF($D107="","PHI not set — check Products",IF(TODAY()&gt;=$D107,"Clear to harvest","DO NOT HARVEST"))))</f>
      </c>
    </row>
    <row r="108" spans="1:6" x14ac:dyDescent="0.25">
      <c r="A108" s="33">
        <f>IF(Blocks!$A105="","",Blocks!$A105)</f>
      </c>
      <c r="B108" s="34">
        <f>IF($A108="","",COUNTIF('Application Log'!$C:$C,$A108))</f>
      </c>
      <c r="C108" s="35">
        <f>IF(OR($A108="",$B108=0),"",MAXIFS('Application Log'!$A:$A,'Application Log'!$C:$C,$A108))</f>
      </c>
      <c r="D108" s="35">
        <f>IF(OR($A108="",$B108=0),"",MAXIFS('Application Log'!$X:$X,'Application Log'!$C:$C,$A108))</f>
      </c>
      <c r="E108" s="34">
        <f>IF($D108="","",$D108-TODAY())</f>
      </c>
      <c r="F108" s="33">
        <f>IF($A108="","",IF($B108=0,"No applications logged",IF($D108="","PHI not set — check Products",IF(TODAY()&gt;=$D108,"Clear to harvest","DO NOT HARVEST"))))</f>
      </c>
    </row>
    <row r="109" spans="1:6" x14ac:dyDescent="0.25">
      <c r="A109" s="33">
        <f>IF(Blocks!$A106="","",Blocks!$A106)</f>
      </c>
      <c r="B109" s="34">
        <f>IF($A109="","",COUNTIF('Application Log'!$C:$C,$A109))</f>
      </c>
      <c r="C109" s="35">
        <f>IF(OR($A109="",$B109=0),"",MAXIFS('Application Log'!$A:$A,'Application Log'!$C:$C,$A109))</f>
      </c>
      <c r="D109" s="35">
        <f>IF(OR($A109="",$B109=0),"",MAXIFS('Application Log'!$X:$X,'Application Log'!$C:$C,$A109))</f>
      </c>
      <c r="E109" s="34">
        <f>IF($D109="","",$D109-TODAY())</f>
      </c>
      <c r="F109" s="33">
        <f>IF($A109="","",IF($B109=0,"No applications logged",IF($D109="","PHI not set — check Products",IF(TODAY()&gt;=$D109,"Clear to harvest","DO NOT HARVEST"))))</f>
      </c>
    </row>
    <row r="110" spans="1:6" x14ac:dyDescent="0.25">
      <c r="A110" s="33">
        <f>IF(Blocks!$A107="","",Blocks!$A107)</f>
      </c>
      <c r="B110" s="34">
        <f>IF($A110="","",COUNTIF('Application Log'!$C:$C,$A110))</f>
      </c>
      <c r="C110" s="35">
        <f>IF(OR($A110="",$B110=0),"",MAXIFS('Application Log'!$A:$A,'Application Log'!$C:$C,$A110))</f>
      </c>
      <c r="D110" s="35">
        <f>IF(OR($A110="",$B110=0),"",MAXIFS('Application Log'!$X:$X,'Application Log'!$C:$C,$A110))</f>
      </c>
      <c r="E110" s="34">
        <f>IF($D110="","",$D110-TODAY())</f>
      </c>
      <c r="F110" s="33">
        <f>IF($A110="","",IF($B110=0,"No applications logged",IF($D110="","PHI not set — check Products",IF(TODAY()&gt;=$D110,"Clear to harvest","DO NOT HARVEST"))))</f>
      </c>
    </row>
    <row r="111" spans="1:6" x14ac:dyDescent="0.25">
      <c r="A111" s="33">
        <f>IF(Blocks!$A108="","",Blocks!$A108)</f>
      </c>
      <c r="B111" s="34">
        <f>IF($A111="","",COUNTIF('Application Log'!$C:$C,$A111))</f>
      </c>
      <c r="C111" s="35">
        <f>IF(OR($A111="",$B111=0),"",MAXIFS('Application Log'!$A:$A,'Application Log'!$C:$C,$A111))</f>
      </c>
      <c r="D111" s="35">
        <f>IF(OR($A111="",$B111=0),"",MAXIFS('Application Log'!$X:$X,'Application Log'!$C:$C,$A111))</f>
      </c>
      <c r="E111" s="34">
        <f>IF($D111="","",$D111-TODAY())</f>
      </c>
      <c r="F111" s="33">
        <f>IF($A111="","",IF($B111=0,"No applications logged",IF($D111="","PHI not set — check Products",IF(TODAY()&gt;=$D111,"Clear to harvest","DO NOT HARVEST"))))</f>
      </c>
    </row>
    <row r="112" spans="1:6" x14ac:dyDescent="0.25">
      <c r="A112" s="33">
        <f>IF(Blocks!$A109="","",Blocks!$A109)</f>
      </c>
      <c r="B112" s="34">
        <f>IF($A112="","",COUNTIF('Application Log'!$C:$C,$A112))</f>
      </c>
      <c r="C112" s="35">
        <f>IF(OR($A112="",$B112=0),"",MAXIFS('Application Log'!$A:$A,'Application Log'!$C:$C,$A112))</f>
      </c>
      <c r="D112" s="35">
        <f>IF(OR($A112="",$B112=0),"",MAXIFS('Application Log'!$X:$X,'Application Log'!$C:$C,$A112))</f>
      </c>
      <c r="E112" s="34">
        <f>IF($D112="","",$D112-TODAY())</f>
      </c>
      <c r="F112" s="33">
        <f>IF($A112="","",IF($B112=0,"No applications logged",IF($D112="","PHI not set — check Products",IF(TODAY()&gt;=$D112,"Clear to harvest","DO NOT HARVEST"))))</f>
      </c>
    </row>
    <row r="113" spans="1:6" x14ac:dyDescent="0.25">
      <c r="A113" s="33">
        <f>IF(Blocks!$A110="","",Blocks!$A110)</f>
      </c>
      <c r="B113" s="34">
        <f>IF($A113="","",COUNTIF('Application Log'!$C:$C,$A113))</f>
      </c>
      <c r="C113" s="35">
        <f>IF(OR($A113="",$B113=0),"",MAXIFS('Application Log'!$A:$A,'Application Log'!$C:$C,$A113))</f>
      </c>
      <c r="D113" s="35">
        <f>IF(OR($A113="",$B113=0),"",MAXIFS('Application Log'!$X:$X,'Application Log'!$C:$C,$A113))</f>
      </c>
      <c r="E113" s="34">
        <f>IF($D113="","",$D113-TODAY())</f>
      </c>
      <c r="F113" s="33">
        <f>IF($A113="","",IF($B113=0,"No applications logged",IF($D113="","PHI not set — check Products",IF(TODAY()&gt;=$D113,"Clear to harvest","DO NOT HARVEST"))))</f>
      </c>
    </row>
    <row r="114" spans="1:6" x14ac:dyDescent="0.25">
      <c r="A114" s="33">
        <f>IF(Blocks!$A111="","",Blocks!$A111)</f>
      </c>
      <c r="B114" s="34">
        <f>IF($A114="","",COUNTIF('Application Log'!$C:$C,$A114))</f>
      </c>
      <c r="C114" s="35">
        <f>IF(OR($A114="",$B114=0),"",MAXIFS('Application Log'!$A:$A,'Application Log'!$C:$C,$A114))</f>
      </c>
      <c r="D114" s="35">
        <f>IF(OR($A114="",$B114=0),"",MAXIFS('Application Log'!$X:$X,'Application Log'!$C:$C,$A114))</f>
      </c>
      <c r="E114" s="34">
        <f>IF($D114="","",$D114-TODAY())</f>
      </c>
      <c r="F114" s="33">
        <f>IF($A114="","",IF($B114=0,"No applications logged",IF($D114="","PHI not set — check Products",IF(TODAY()&gt;=$D114,"Clear to harvest","DO NOT HARVEST"))))</f>
      </c>
    </row>
    <row r="115" spans="1:6" x14ac:dyDescent="0.25">
      <c r="A115" s="33">
        <f>IF(Blocks!$A112="","",Blocks!$A112)</f>
      </c>
      <c r="B115" s="34">
        <f>IF($A115="","",COUNTIF('Application Log'!$C:$C,$A115))</f>
      </c>
      <c r="C115" s="35">
        <f>IF(OR($A115="",$B115=0),"",MAXIFS('Application Log'!$A:$A,'Application Log'!$C:$C,$A115))</f>
      </c>
      <c r="D115" s="35">
        <f>IF(OR($A115="",$B115=0),"",MAXIFS('Application Log'!$X:$X,'Application Log'!$C:$C,$A115))</f>
      </c>
      <c r="E115" s="34">
        <f>IF($D115="","",$D115-TODAY())</f>
      </c>
      <c r="F115" s="33">
        <f>IF($A115="","",IF($B115=0,"No applications logged",IF($D115="","PHI not set — check Products",IF(TODAY()&gt;=$D115,"Clear to harvest","DO NOT HARVEST"))))</f>
      </c>
    </row>
    <row r="116" spans="1:6" x14ac:dyDescent="0.25">
      <c r="A116" s="33">
        <f>IF(Blocks!$A113="","",Blocks!$A113)</f>
      </c>
      <c r="B116" s="34">
        <f>IF($A116="","",COUNTIF('Application Log'!$C:$C,$A116))</f>
      </c>
      <c r="C116" s="35">
        <f>IF(OR($A116="",$B116=0),"",MAXIFS('Application Log'!$A:$A,'Application Log'!$C:$C,$A116))</f>
      </c>
      <c r="D116" s="35">
        <f>IF(OR($A116="",$B116=0),"",MAXIFS('Application Log'!$X:$X,'Application Log'!$C:$C,$A116))</f>
      </c>
      <c r="E116" s="34">
        <f>IF($D116="","",$D116-TODAY())</f>
      </c>
      <c r="F116" s="33">
        <f>IF($A116="","",IF($B116=0,"No applications logged",IF($D116="","PHI not set — check Products",IF(TODAY()&gt;=$D116,"Clear to harvest","DO NOT HARVEST"))))</f>
      </c>
    </row>
    <row r="117" spans="1:6" x14ac:dyDescent="0.25">
      <c r="A117" s="33">
        <f>IF(Blocks!$A114="","",Blocks!$A114)</f>
      </c>
      <c r="B117" s="34">
        <f>IF($A117="","",COUNTIF('Application Log'!$C:$C,$A117))</f>
      </c>
      <c r="C117" s="35">
        <f>IF(OR($A117="",$B117=0),"",MAXIFS('Application Log'!$A:$A,'Application Log'!$C:$C,$A117))</f>
      </c>
      <c r="D117" s="35">
        <f>IF(OR($A117="",$B117=0),"",MAXIFS('Application Log'!$X:$X,'Application Log'!$C:$C,$A117))</f>
      </c>
      <c r="E117" s="34">
        <f>IF($D117="","",$D117-TODAY())</f>
      </c>
      <c r="F117" s="33">
        <f>IF($A117="","",IF($B117=0,"No applications logged",IF($D117="","PHI not set — check Products",IF(TODAY()&gt;=$D117,"Clear to harvest","DO NOT HARVEST"))))</f>
      </c>
    </row>
    <row r="118" spans="1:6" x14ac:dyDescent="0.25">
      <c r="A118" s="33">
        <f>IF(Blocks!$A115="","",Blocks!$A115)</f>
      </c>
      <c r="B118" s="34">
        <f>IF($A118="","",COUNTIF('Application Log'!$C:$C,$A118))</f>
      </c>
      <c r="C118" s="35">
        <f>IF(OR($A118="",$B118=0),"",MAXIFS('Application Log'!$A:$A,'Application Log'!$C:$C,$A118))</f>
      </c>
      <c r="D118" s="35">
        <f>IF(OR($A118="",$B118=0),"",MAXIFS('Application Log'!$X:$X,'Application Log'!$C:$C,$A118))</f>
      </c>
      <c r="E118" s="34">
        <f>IF($D118="","",$D118-TODAY())</f>
      </c>
      <c r="F118" s="33">
        <f>IF($A118="","",IF($B118=0,"No applications logged",IF($D118="","PHI not set — check Products",IF(TODAY()&gt;=$D118,"Clear to harvest","DO NOT HARVEST"))))</f>
      </c>
    </row>
    <row r="119" spans="1:6" x14ac:dyDescent="0.25">
      <c r="A119" s="33">
        <f>IF(Blocks!$A116="","",Blocks!$A116)</f>
      </c>
      <c r="B119" s="34">
        <f>IF($A119="","",COUNTIF('Application Log'!$C:$C,$A119))</f>
      </c>
      <c r="C119" s="35">
        <f>IF(OR($A119="",$B119=0),"",MAXIFS('Application Log'!$A:$A,'Application Log'!$C:$C,$A119))</f>
      </c>
      <c r="D119" s="35">
        <f>IF(OR($A119="",$B119=0),"",MAXIFS('Application Log'!$X:$X,'Application Log'!$C:$C,$A119))</f>
      </c>
      <c r="E119" s="34">
        <f>IF($D119="","",$D119-TODAY())</f>
      </c>
      <c r="F119" s="33">
        <f>IF($A119="","",IF($B119=0,"No applications logged",IF($D119="","PHI not set — check Products",IF(TODAY()&gt;=$D119,"Clear to harvest","DO NOT HARVEST"))))</f>
      </c>
    </row>
    <row r="120" spans="1:6" x14ac:dyDescent="0.25">
      <c r="A120" s="33">
        <f>IF(Blocks!$A117="","",Blocks!$A117)</f>
      </c>
      <c r="B120" s="34">
        <f>IF($A120="","",COUNTIF('Application Log'!$C:$C,$A120))</f>
      </c>
      <c r="C120" s="35">
        <f>IF(OR($A120="",$B120=0),"",MAXIFS('Application Log'!$A:$A,'Application Log'!$C:$C,$A120))</f>
      </c>
      <c r="D120" s="35">
        <f>IF(OR($A120="",$B120=0),"",MAXIFS('Application Log'!$X:$X,'Application Log'!$C:$C,$A120))</f>
      </c>
      <c r="E120" s="34">
        <f>IF($D120="","",$D120-TODAY())</f>
      </c>
      <c r="F120" s="33">
        <f>IF($A120="","",IF($B120=0,"No applications logged",IF($D120="","PHI not set — check Products",IF(TODAY()&gt;=$D120,"Clear to harvest","DO NOT HARVEST"))))</f>
      </c>
    </row>
    <row r="121" spans="1:6" x14ac:dyDescent="0.25">
      <c r="A121" s="33">
        <f>IF(Blocks!$A118="","",Blocks!$A118)</f>
      </c>
      <c r="B121" s="34">
        <f>IF($A121="","",COUNTIF('Application Log'!$C:$C,$A121))</f>
      </c>
      <c r="C121" s="35">
        <f>IF(OR($A121="",$B121=0),"",MAXIFS('Application Log'!$A:$A,'Application Log'!$C:$C,$A121))</f>
      </c>
      <c r="D121" s="35">
        <f>IF(OR($A121="",$B121=0),"",MAXIFS('Application Log'!$X:$X,'Application Log'!$C:$C,$A121))</f>
      </c>
      <c r="E121" s="34">
        <f>IF($D121="","",$D121-TODAY())</f>
      </c>
      <c r="F121" s="33">
        <f>IF($A121="","",IF($B121=0,"No applications logged",IF($D121="","PHI not set — check Products",IF(TODAY()&gt;=$D121,"Clear to harvest","DO NOT HARVEST"))))</f>
      </c>
    </row>
    <row r="122" spans="1:6" x14ac:dyDescent="0.25">
      <c r="A122" s="33">
        <f>IF(Blocks!$A119="","",Blocks!$A119)</f>
      </c>
      <c r="B122" s="34">
        <f>IF($A122="","",COUNTIF('Application Log'!$C:$C,$A122))</f>
      </c>
      <c r="C122" s="35">
        <f>IF(OR($A122="",$B122=0),"",MAXIFS('Application Log'!$A:$A,'Application Log'!$C:$C,$A122))</f>
      </c>
      <c r="D122" s="35">
        <f>IF(OR($A122="",$B122=0),"",MAXIFS('Application Log'!$X:$X,'Application Log'!$C:$C,$A122))</f>
      </c>
      <c r="E122" s="34">
        <f>IF($D122="","",$D122-TODAY())</f>
      </c>
      <c r="F122" s="33">
        <f>IF($A122="","",IF($B122=0,"No applications logged",IF($D122="","PHI not set — check Products",IF(TODAY()&gt;=$D122,"Clear to harvest","DO NOT HARVEST"))))</f>
      </c>
    </row>
    <row r="123" spans="1:6" x14ac:dyDescent="0.25">
      <c r="A123" s="33">
        <f>IF(Blocks!$A120="","",Blocks!$A120)</f>
      </c>
      <c r="B123" s="34">
        <f>IF($A123="","",COUNTIF('Application Log'!$C:$C,$A123))</f>
      </c>
      <c r="C123" s="35">
        <f>IF(OR($A123="",$B123=0),"",MAXIFS('Application Log'!$A:$A,'Application Log'!$C:$C,$A123))</f>
      </c>
      <c r="D123" s="35">
        <f>IF(OR($A123="",$B123=0),"",MAXIFS('Application Log'!$X:$X,'Application Log'!$C:$C,$A123))</f>
      </c>
      <c r="E123" s="34">
        <f>IF($D123="","",$D123-TODAY())</f>
      </c>
      <c r="F123" s="33">
        <f>IF($A123="","",IF($B123=0,"No applications logged",IF($D123="","PHI not set — check Products",IF(TODAY()&gt;=$D123,"Clear to harvest","DO NOT HARVEST"))))</f>
      </c>
    </row>
    <row r="124" spans="1:6" x14ac:dyDescent="0.25">
      <c r="A124" s="33">
        <f>IF(Blocks!$A121="","",Blocks!$A121)</f>
      </c>
      <c r="B124" s="34">
        <f>IF($A124="","",COUNTIF('Application Log'!$C:$C,$A124))</f>
      </c>
      <c r="C124" s="35">
        <f>IF(OR($A124="",$B124=0),"",MAXIFS('Application Log'!$A:$A,'Application Log'!$C:$C,$A124))</f>
      </c>
      <c r="D124" s="35">
        <f>IF(OR($A124="",$B124=0),"",MAXIFS('Application Log'!$X:$X,'Application Log'!$C:$C,$A124))</f>
      </c>
      <c r="E124" s="34">
        <f>IF($D124="","",$D124-TODAY())</f>
      </c>
      <c r="F124" s="33">
        <f>IF($A124="","",IF($B124=0,"No applications logged",IF($D124="","PHI not set — check Products",IF(TODAY()&gt;=$D124,"Clear to harvest","DO NOT HARVEST"))))</f>
      </c>
    </row>
    <row r="126" ht="32" customHeight="1" spans="1:1" x14ac:dyDescent="0.25">
      <c r="A126" s="36" t="s">
        <v>53</v>
      </c>
    </row>
  </sheetData>
  <conditionalFormatting sqref="$F$5:$F$124">
    <cfRule type="expression" dxfId="2" priority="3">
      <formula>$F5="DO NOT HARVEST"</formula>
    </cfRule>
  </conditionalFormatting>
  <conditionalFormatting sqref="$F$5:$F$124">
    <cfRule type="expression" dxfId="3" priority="4">
      <formula>$F5="Clear to harvest"</formula>
    </cfRule>
  </conditionalFormatting>
  <conditionalFormatting sqref="$F$5:$F$124">
    <cfRule type="expression" dxfId="4" priority="5">
      <formula>$F5="PHI not set — check Products"</formula>
    </cfRule>
  </conditionalFormatting>
  <pageMargins left="0.4" right="0.4" top="0.6" bottom="0.6" header="0.3" footer="0.3"/>
  <pageSetup orientation="portrait" fitToWidth="1" fitToHeight="0"/>
  <headerFooter>
    <oddFooter>&amp;L Orchard Spray Diary by Kropigo &amp;R kropigo.com</oddFooter>
    <evenFooter>&amp;L Orchard Spray Diary by Kropigo &amp;R kropigo.com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C4F36"/>
    <pageSetUpPr fitToPage="1"/>
  </sheetPr>
  <dimension ref="A1:I2"/>
  <sheetViews>
    <sheetView workbookViewId="0" zoomScale="100">
      <pane xSplit="1" ySplit="1" topLeftCell="B2" activePane="bottomRight" state="frozen"/>
      <selection pane="bottomRight" activeCell="A2" sqref="A2"/>
    </sheetView>
  </sheetViews>
  <sheetFormatPr defaultRowHeight="18" outlineLevelRow="0" outlineLevelCol="0" x14ac:dyDescent="55" customHeight="1"/>
  <cols>
    <col min="1" max="1" width="24" customWidth="1"/>
    <col min="2" max="2" width="18" customWidth="1"/>
    <col min="3" max="3" width="26" customWidth="1"/>
    <col min="4" max="5" width="12" style="12" customWidth="1"/>
    <col min="6" max="6" width="16" customWidth="1"/>
    <col min="7" max="7" width="20" customWidth="1"/>
    <col min="8" max="8" width="14" customWidth="1"/>
    <col min="9" max="9" width="40" customWidth="1"/>
  </cols>
  <sheetData>
    <row r="1" ht="32" customHeight="1" spans="1:9" s="15" customFormat="1" x14ac:dyDescent="0.25">
      <c r="A1" s="18" t="s">
        <v>28</v>
      </c>
      <c r="B1" s="18" t="s">
        <v>29</v>
      </c>
      <c r="C1" s="18" t="s">
        <v>30</v>
      </c>
      <c r="D1" s="22" t="s">
        <v>42</v>
      </c>
      <c r="E1" s="22" t="s">
        <v>44</v>
      </c>
      <c r="F1" s="18" t="s">
        <v>54</v>
      </c>
      <c r="G1" s="18" t="s">
        <v>55</v>
      </c>
      <c r="H1" s="18" t="s">
        <v>56</v>
      </c>
      <c r="I1" s="18" t="s">
        <v>46</v>
      </c>
    </row>
    <row r="2" spans="1:9" s="37" customFormat="1" x14ac:dyDescent="0.25">
      <c r="A2" s="37" t="s">
        <v>57</v>
      </c>
      <c r="B2" s="37" t="s">
        <v>58</v>
      </c>
      <c r="C2" s="37" t="s">
        <v>59</v>
      </c>
      <c r="D2" s="38">
        <v>24</v>
      </c>
      <c r="E2" s="38">
        <v>14</v>
      </c>
      <c r="F2" s="37" t="s">
        <v>60</v>
      </c>
      <c r="G2" s="37" t="s">
        <v>61</v>
      </c>
      <c r="H2" s="37" t="s">
        <v>62</v>
      </c>
      <c r="I2" s="37" t="s">
        <v>63</v>
      </c>
    </row>
  </sheetData>
  <autoFilter ref="A1:I1"/>
  <conditionalFormatting sqref="$D$2:$E$120">
    <cfRule type="expression" dxfId="5" priority="6">
      <formula>AND($A2&lt;&gt;"",$D2="")</formula>
    </cfRule>
  </conditionalFormatting>
  <pageMargins left="0.4" right="0.4" top="0.6" bottom="0.6" header="0.3" footer="0.3"/>
  <pageSetup orientation="landscape" fitToWidth="1" fitToHeight="0"/>
  <headerFooter>
    <oddFooter>&amp;L Orchard Spray Diary by Kropigo &amp;R kropigo.com</oddFooter>
    <evenFooter>&amp;L Orchard Spray Diary by Kropigo &amp;R kropigo.com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C4F36"/>
    <pageSetUpPr fitToPage="1"/>
  </sheetPr>
  <dimension ref="A1:F123"/>
  <sheetViews>
    <sheetView workbookViewId="0" zoomScale="100">
      <pane ySplit="1" topLeftCell="A2" activePane="bottomLeft" state="frozen"/>
      <selection pane="bottomLeft" activeCell="A2" sqref="A2"/>
    </sheetView>
  </sheetViews>
  <sheetFormatPr defaultRowHeight="18" outlineLevelRow="0" outlineLevelCol="0" x14ac:dyDescent="55" customHeight="1"/>
  <cols>
    <col min="1" max="1" width="22" customWidth="1"/>
    <col min="2" max="2" width="16" customWidth="1"/>
    <col min="3" max="3" width="12" style="9" customWidth="1"/>
    <col min="4" max="4" width="16" customWidth="1"/>
    <col min="5" max="5" width="12" style="12" customWidth="1"/>
    <col min="6" max="6" width="40" customWidth="1"/>
  </cols>
  <sheetData>
    <row r="1" ht="32" customHeight="1" spans="1:6" s="15" customFormat="1" x14ac:dyDescent="0.25">
      <c r="A1" s="18" t="s">
        <v>24</v>
      </c>
      <c r="B1" s="18" t="s">
        <v>26</v>
      </c>
      <c r="C1" s="19" t="s">
        <v>64</v>
      </c>
      <c r="D1" s="18" t="s">
        <v>65</v>
      </c>
      <c r="E1" s="22" t="s">
        <v>66</v>
      </c>
      <c r="F1" s="18" t="s">
        <v>46</v>
      </c>
    </row>
    <row r="2" spans="1:6" s="37" customFormat="1" x14ac:dyDescent="0.25">
      <c r="A2" s="37" t="s">
        <v>67</v>
      </c>
      <c r="B2" s="37" t="s">
        <v>68</v>
      </c>
      <c r="C2" s="39">
        <v>2.4</v>
      </c>
      <c r="D2" s="37" t="s">
        <v>69</v>
      </c>
      <c r="E2" s="38">
        <v>2019</v>
      </c>
      <c r="F2" s="37" t="s">
        <v>70</v>
      </c>
    </row>
    <row r="123" spans="1:1" x14ac:dyDescent="0.25">
      <c r="A123" s="2" t="s">
        <v>71</v>
      </c>
    </row>
  </sheetData>
  <autoFilter ref="A1:F1"/>
  <pageMargins left="0.4" right="0.4" top="0.6" bottom="0.6" header="0.3" footer="0.3"/>
  <pageSetup orientation="portrait" fitToWidth="1" fitToHeight="0"/>
  <headerFooter>
    <oddFooter>&amp;L Orchard Spray Diary by Kropigo &amp;R kropigo.com</oddFooter>
    <evenFooter>&amp;L Orchard Spray Diary by Kropigo &amp;R kropigo.com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0B7B2"/>
    <pageSetUpPr fitToPage="1"/>
  </sheetPr>
  <dimension ref="A1:F2"/>
  <sheetViews>
    <sheetView workbookViewId="0" zoomScale="100">
      <pane ySplit="1" topLeftCell="A2" activePane="bottomLeft" state="frozen"/>
      <selection pane="bottomLeft" activeCell="A2" sqref="A2"/>
    </sheetView>
  </sheetViews>
  <sheetFormatPr defaultRowHeight="18" outlineLevelRow="0" outlineLevelCol="0" x14ac:dyDescent="55" customHeight="1"/>
  <cols>
    <col min="1" max="1" width="24" customWidth="1"/>
    <col min="2" max="2" width="20" customWidth="1"/>
    <col min="3" max="3" width="16" style="7" customWidth="1"/>
    <col min="4" max="4" width="22" customWidth="1"/>
    <col min="5" max="5" width="14" style="7" customWidth="1"/>
    <col min="6" max="6" width="40" customWidth="1"/>
  </cols>
  <sheetData>
    <row r="1" ht="32" customHeight="1" spans="1:6" s="15" customFormat="1" x14ac:dyDescent="0.25">
      <c r="A1" s="18" t="s">
        <v>40</v>
      </c>
      <c r="B1" s="18" t="s">
        <v>72</v>
      </c>
      <c r="C1" s="16" t="s">
        <v>73</v>
      </c>
      <c r="D1" s="18" t="s">
        <v>41</v>
      </c>
      <c r="E1" s="16" t="s">
        <v>74</v>
      </c>
      <c r="F1" s="18" t="s">
        <v>46</v>
      </c>
    </row>
    <row r="2" spans="1:6" s="37" customFormat="1" x14ac:dyDescent="0.25">
      <c r="A2" s="37" t="s">
        <v>67</v>
      </c>
      <c r="B2" s="37" t="s">
        <v>75</v>
      </c>
      <c r="C2" s="40">
        <v>46477</v>
      </c>
      <c r="D2" s="37" t="s">
        <v>76</v>
      </c>
      <c r="E2" s="40">
        <v>46067</v>
      </c>
      <c r="F2" s="37" t="s">
        <v>77</v>
      </c>
    </row>
  </sheetData>
  <autoFilter ref="A1:F1"/>
  <conditionalFormatting sqref="$C$2:$C$120">
    <cfRule type="expression" dxfId="6" priority="7">
      <formula>AND($C2&lt;&gt;"",$C2&lt;TODAY())</formula>
    </cfRule>
  </conditionalFormatting>
  <conditionalFormatting sqref="$C$2:$C$120">
    <cfRule type="expression" dxfId="7" priority="8">
      <formula>AND($C2&lt;&gt;"",$C2&gt;=TODAY(),$C2&lt;TODAY()+60)</formula>
    </cfRule>
  </conditionalFormatting>
  <pageMargins left="0.4" right="0.4" top="0.6" bottom="0.6" header="0.3" footer="0.3"/>
  <pageSetup orientation="portrait" fitToWidth="1" fitToHeight="0"/>
  <headerFooter>
    <oddFooter>&amp;L Orchard Spray Diary by Kropigo &amp;R kropigo.com</oddFooter>
    <evenFooter>&amp;L Orchard Spray Diary by Kropigo &amp;R kropigo.com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Application Log</vt:lpstr>
      <vt:lpstr>Harvest Clearance</vt:lpstr>
      <vt:lpstr>Products</vt:lpstr>
      <vt:lpstr>Blocks</vt:lpstr>
      <vt:lpstr>Operators</vt:lpstr>
    </vt:vector>
  </TitlesOfParts>
  <Company>Kropigo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Kropigo</dc:creator>
  <dc:title>Orchard Spray Diary</dc:title>
  <dc:subject>Crop protection application records</dc:subject>
  <dc:description>A free spray diary for commercial fruit growers — application log, product register, operator certification and an automatic harvest-clearance sheet that works out when each block clears its pre-harvest interval. By Kropigo — kropigo.com</dc:description>
  <cp:keywords>spray diary, spray record template, pesticide application record, orchard compliance, pre-harvest interval, PHI, REI, Kropigo</cp:keywords>
  <cp:category>Agriculture</cp:category>
  <cp:lastModifiedBy>Kropigo</cp:lastModifiedBy>
  <dcterms:created xsi:type="dcterms:W3CDTF">2026-08-11T00:00:00Z</dcterms:created>
  <dcterms:modified xsi:type="dcterms:W3CDTF">2026-08-11T00:00:00Z</dcterms:modified>
</cp:coreProperties>
</file>